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webdreamcloud-my.sharepoint.com/personal/miyazaki_webdreamcloud_onmicrosoft_com/Documents/Work/オリコミ南日本サービス/添付データ/2026/20260225/"/>
    </mc:Choice>
  </mc:AlternateContent>
  <xr:revisionPtr revIDLastSave="0" documentId="13_ncr:1_{7EA54AC6-F476-44DA-830D-0F5267818423}" xr6:coauthVersionLast="47" xr6:coauthVersionMax="47" xr10:uidLastSave="{00000000-0000-0000-0000-000000000000}"/>
  <bookViews>
    <workbookView xWindow="-27150" yWindow="2235" windowWidth="22920" windowHeight="18465" xr2:uid="{F1FABBA5-A7F3-413C-80EC-8A29331FD590}"/>
  </bookViews>
  <sheets>
    <sheet name="ご活用について" sheetId="1" r:id="rId1"/>
    <sheet name="市郡別部数表" sheetId="3" r:id="rId2"/>
    <sheet name="新聞別部数" sheetId="4" r:id="rId3"/>
    <sheet name="県下新聞別集計" sheetId="2" r:id="rId4"/>
  </sheets>
  <definedNames>
    <definedName name="_xlnm._FilterDatabase" localSheetId="1" hidden="1">市郡別部数表!$B$2:$P$563</definedName>
    <definedName name="_xlnm.Print_Area" localSheetId="0">ご活用について!$A$1:$I$33</definedName>
    <definedName name="_xlnm.Print_Area" localSheetId="3">県下新聞別集計!$A$1:$T$36</definedName>
    <definedName name="_xlnm.Print_Area" localSheetId="2">新聞別部数!$B$1:$V$478</definedName>
    <definedName name="依頼書新報" localSheetId="0">ご活用について!依頼書新報</definedName>
    <definedName name="依頼書新報" localSheetId="3">県下新聞別集計!依頼書新報</definedName>
    <definedName name="依頼書新報" localSheetId="1">市郡別部数表!依頼書新報</definedName>
    <definedName name="依頼書新報" localSheetId="2">新聞別部数!依頼書新報</definedName>
    <definedName name="依頼書新報">[0]!依頼書新報</definedName>
    <definedName name="依頼書西日本" localSheetId="0">ご活用について!依頼書西日本</definedName>
    <definedName name="依頼書西日本" localSheetId="3">県下新聞別集計!依頼書西日本</definedName>
    <definedName name="依頼書西日本" localSheetId="1">市郡別部数表!依頼書西日本</definedName>
    <definedName name="依頼書西日本" localSheetId="2">新聞別部数!依頼書西日本</definedName>
    <definedName name="依頼書西日本">[0]!依頼書西日本</definedName>
    <definedName name="依頼書大島" localSheetId="0">ご活用について!依頼書大島</definedName>
    <definedName name="依頼書大島" localSheetId="3">県下新聞別集計!依頼書大島</definedName>
    <definedName name="依頼書大島" localSheetId="1">市郡別部数表!依頼書大島</definedName>
    <definedName name="依頼書大島" localSheetId="2">新聞別部数!依頼書大島</definedName>
    <definedName name="依頼書大島">[0]!依頼書大島</definedName>
    <definedName name="依頼書朝日" localSheetId="0">ご活用について!依頼書朝日</definedName>
    <definedName name="依頼書朝日" localSheetId="3">県下新聞別集計!依頼書朝日</definedName>
    <definedName name="依頼書朝日" localSheetId="1">市郡別部数表!依頼書朝日</definedName>
    <definedName name="依頼書朝日" localSheetId="2">新聞別部数!依頼書朝日</definedName>
    <definedName name="依頼書朝日">[0]!依頼書朝日</definedName>
    <definedName name="依頼書読売" localSheetId="0">ご活用について!依頼書読売</definedName>
    <definedName name="依頼書読売" localSheetId="3">県下新聞別集計!依頼書読売</definedName>
    <definedName name="依頼書読売" localSheetId="1">市郡別部数表!依頼書読売</definedName>
    <definedName name="依頼書読売" localSheetId="2">新聞別部数!依頼書読売</definedName>
    <definedName name="依頼書読売">[0]!依頼書読売</definedName>
    <definedName name="依頼書南海日日" localSheetId="0">ご活用について!依頼書南海日日</definedName>
    <definedName name="依頼書南海日日" localSheetId="3">県下新聞別集計!依頼書南海日日</definedName>
    <definedName name="依頼書南海日日" localSheetId="1">市郡別部数表!依頼書南海日日</definedName>
    <definedName name="依頼書南海日日" localSheetId="2">新聞別部数!依頼書南海日日</definedName>
    <definedName name="依頼書南海日日">[0]!依頼書南海日日</definedName>
    <definedName name="依頼書南日本" localSheetId="0">ご活用について!依頼書南日本</definedName>
    <definedName name="依頼書南日本" localSheetId="3">県下新聞別集計!依頼書南日本</definedName>
    <definedName name="依頼書南日本" localSheetId="1">市郡別部数表!依頼書南日本</definedName>
    <definedName name="依頼書南日本" localSheetId="2">新聞別部数!依頼書南日本</definedName>
    <definedName name="依頼書南日本">[0]!依頼書南日本</definedName>
    <definedName name="依頼書毎日" localSheetId="0">ご活用について!依頼書毎日</definedName>
    <definedName name="依頼書毎日" localSheetId="3">県下新聞別集計!依頼書毎日</definedName>
    <definedName name="依頼書毎日" localSheetId="1">市郡別部数表!依頼書毎日</definedName>
    <definedName name="依頼書毎日" localSheetId="2">新聞別部数!依頼書毎日</definedName>
    <definedName name="依頼書毎日">[0]!依頼書毎日</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1" i="3" l="1"/>
  <c r="D500" i="3"/>
  <c r="D499" i="3"/>
  <c r="D498" i="3"/>
  <c r="D488" i="3"/>
  <c r="D476" i="3"/>
  <c r="D475" i="3"/>
  <c r="D474" i="3"/>
  <c r="D473" i="3"/>
  <c r="D472" i="3"/>
  <c r="D471" i="3"/>
  <c r="D470" i="3"/>
  <c r="D455" i="3"/>
  <c r="D454" i="3"/>
  <c r="D453" i="3"/>
  <c r="D457" i="3" s="1"/>
  <c r="D444" i="3"/>
  <c r="D443" i="3"/>
  <c r="D442" i="3"/>
  <c r="D441" i="3"/>
  <c r="D427" i="3"/>
  <c r="D426" i="3"/>
  <c r="D425" i="3"/>
  <c r="D424" i="3"/>
  <c r="D423" i="3"/>
  <c r="D422" i="3"/>
  <c r="D421" i="3"/>
  <c r="D420" i="3"/>
  <c r="D419" i="3"/>
  <c r="D418" i="3"/>
  <c r="D386" i="3"/>
  <c r="D385" i="3"/>
  <c r="D384" i="3"/>
  <c r="D388" i="3" s="1"/>
  <c r="D373" i="3"/>
  <c r="D372" i="3"/>
  <c r="D371" i="3"/>
  <c r="D370" i="3"/>
  <c r="D351" i="3"/>
  <c r="D350" i="3"/>
  <c r="D349" i="3"/>
  <c r="D348" i="3"/>
  <c r="D347" i="3"/>
  <c r="D346" i="3"/>
  <c r="D345" i="3"/>
  <c r="D344" i="3"/>
  <c r="D343" i="3"/>
  <c r="D360" i="3" s="1"/>
  <c r="D342" i="3"/>
  <c r="D331" i="3"/>
  <c r="D330" i="3"/>
  <c r="D329" i="3"/>
  <c r="D328" i="3"/>
  <c r="D327" i="3"/>
  <c r="D326" i="3"/>
  <c r="D336" i="3" s="1"/>
  <c r="D317" i="3"/>
  <c r="D297" i="3"/>
  <c r="D296" i="3"/>
  <c r="D295" i="3"/>
  <c r="D284" i="3"/>
  <c r="D283" i="3"/>
  <c r="D271" i="3"/>
  <c r="D270" i="3"/>
  <c r="D269" i="3"/>
  <c r="D268" i="3"/>
  <c r="D267" i="3"/>
  <c r="D259" i="3"/>
  <c r="D258" i="3"/>
  <c r="D245" i="3"/>
  <c r="D244" i="3"/>
  <c r="D227" i="3"/>
  <c r="D226" i="3"/>
  <c r="D225" i="3"/>
  <c r="D224" i="3"/>
  <c r="D223" i="3"/>
  <c r="D222" i="3"/>
  <c r="D221" i="3"/>
  <c r="D220" i="3"/>
  <c r="D219" i="3"/>
  <c r="D218" i="3"/>
  <c r="D217" i="3"/>
  <c r="D216" i="3"/>
  <c r="D215" i="3"/>
  <c r="D214" i="3"/>
  <c r="D213" i="3"/>
  <c r="D237" i="3" s="1"/>
  <c r="D188" i="3"/>
  <c r="D190" i="3" s="1"/>
  <c r="D187" i="3"/>
  <c r="D186" i="3"/>
  <c r="D174" i="3"/>
  <c r="D164" i="3"/>
  <c r="D163" i="3"/>
  <c r="D167" i="3" s="1"/>
  <c r="D162" i="3"/>
  <c r="D145" i="3"/>
  <c r="D153" i="3" s="1"/>
  <c r="D144" i="3"/>
  <c r="D143" i="3"/>
  <c r="D132" i="3"/>
  <c r="D131" i="3"/>
  <c r="D137" i="3" s="1"/>
  <c r="D130" i="3"/>
  <c r="D119" i="3"/>
  <c r="D118" i="3"/>
  <c r="D117" i="3"/>
  <c r="D116" i="3"/>
  <c r="D115" i="3"/>
  <c r="D114" i="3"/>
  <c r="D98" i="3"/>
  <c r="D97" i="3"/>
  <c r="D96"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102" i="3" s="1"/>
  <c r="D8" i="3"/>
  <c r="D461" i="4"/>
  <c r="D460" i="4"/>
  <c r="D459" i="4"/>
  <c r="D458" i="4"/>
  <c r="D457" i="4"/>
  <c r="D456" i="4"/>
  <c r="D455" i="4"/>
  <c r="D454" i="4"/>
  <c r="D453" i="4"/>
  <c r="D452" i="4"/>
  <c r="D451" i="4"/>
  <c r="D450" i="4"/>
  <c r="D449" i="4"/>
  <c r="D448" i="4"/>
  <c r="C447" i="4"/>
  <c r="C446" i="4"/>
  <c r="D438" i="4"/>
  <c r="D437" i="4"/>
  <c r="D436" i="4"/>
  <c r="D435" i="4"/>
  <c r="D434" i="4"/>
  <c r="D433" i="4"/>
  <c r="D432" i="4"/>
  <c r="D431" i="4"/>
  <c r="D430" i="4"/>
  <c r="D429" i="4"/>
  <c r="D428" i="4"/>
  <c r="C427" i="4"/>
  <c r="C426" i="4"/>
  <c r="H423" i="4"/>
  <c r="D398" i="4"/>
  <c r="D397" i="4"/>
  <c r="D396" i="4"/>
  <c r="D395" i="4"/>
  <c r="D394" i="4"/>
  <c r="D393" i="4"/>
  <c r="D392" i="4"/>
  <c r="D391" i="4"/>
  <c r="D390" i="4"/>
  <c r="D389" i="4"/>
  <c r="D388" i="4"/>
  <c r="C387" i="4"/>
  <c r="C386" i="4"/>
  <c r="D378" i="4"/>
  <c r="D377" i="4"/>
  <c r="D376" i="4"/>
  <c r="D375" i="4"/>
  <c r="D374" i="4"/>
  <c r="D373" i="4"/>
  <c r="D372" i="4"/>
  <c r="D371" i="4"/>
  <c r="D370" i="4"/>
  <c r="D369" i="4"/>
  <c r="D368" i="4"/>
  <c r="C367" i="4"/>
  <c r="C366" i="4"/>
  <c r="H363" i="4"/>
  <c r="S354" i="4"/>
  <c r="P354" i="4"/>
  <c r="J354" i="4"/>
  <c r="R353" i="4"/>
  <c r="P353" i="4"/>
  <c r="M353" i="4"/>
  <c r="J353" i="4"/>
  <c r="R352" i="4"/>
  <c r="P352" i="4"/>
  <c r="L352" i="4"/>
  <c r="I352" i="4"/>
  <c r="O351" i="4"/>
  <c r="L351" i="4"/>
  <c r="I351" i="4"/>
  <c r="O350" i="4"/>
  <c r="G348" i="4"/>
  <c r="S347" i="4"/>
  <c r="G347" i="4"/>
  <c r="V346" i="4"/>
  <c r="S346" i="4"/>
  <c r="G346" i="4"/>
  <c r="V345" i="4"/>
  <c r="S345" i="4"/>
  <c r="F345" i="4"/>
  <c r="V344" i="4"/>
  <c r="S344" i="4"/>
  <c r="F344" i="4"/>
  <c r="D344" i="4"/>
  <c r="V343" i="4"/>
  <c r="S343" i="4"/>
  <c r="P343" i="4"/>
  <c r="M343" i="4"/>
  <c r="D343" i="4"/>
  <c r="V342" i="4"/>
  <c r="S342" i="4"/>
  <c r="P342" i="4"/>
  <c r="M342" i="4"/>
  <c r="D342" i="4"/>
  <c r="V341" i="4"/>
  <c r="R341" i="4"/>
  <c r="P341" i="4"/>
  <c r="M341" i="4"/>
  <c r="D341" i="4"/>
  <c r="V340" i="4"/>
  <c r="R340" i="4"/>
  <c r="O340" i="4"/>
  <c r="L340" i="4"/>
  <c r="D340" i="4"/>
  <c r="V339" i="4"/>
  <c r="O339" i="4"/>
  <c r="L339" i="4"/>
  <c r="D339" i="4"/>
  <c r="U338" i="4"/>
  <c r="J338" i="4"/>
  <c r="G338" i="4"/>
  <c r="D338" i="4"/>
  <c r="U337" i="4"/>
  <c r="G337" i="4"/>
  <c r="D337" i="4"/>
  <c r="G336" i="4"/>
  <c r="D336" i="4"/>
  <c r="S335" i="4"/>
  <c r="J335" i="4"/>
  <c r="F335" i="4"/>
  <c r="D335" i="4"/>
  <c r="S334" i="4"/>
  <c r="J334" i="4"/>
  <c r="F334" i="4"/>
  <c r="D334" i="4"/>
  <c r="R333" i="4"/>
  <c r="J333" i="4"/>
  <c r="D333" i="4"/>
  <c r="R332" i="4"/>
  <c r="P332" i="4"/>
  <c r="J332" i="4"/>
  <c r="D332" i="4"/>
  <c r="P331" i="4"/>
  <c r="J331" i="4"/>
  <c r="D331" i="4"/>
  <c r="P330" i="4"/>
  <c r="M330" i="4"/>
  <c r="J330" i="4"/>
  <c r="D330" i="4"/>
  <c r="P329" i="4"/>
  <c r="M329" i="4"/>
  <c r="J329" i="4"/>
  <c r="G329" i="4"/>
  <c r="D329" i="4"/>
  <c r="S328" i="4"/>
  <c r="P328" i="4"/>
  <c r="L328" i="4"/>
  <c r="I328" i="4"/>
  <c r="G328" i="4"/>
  <c r="D328" i="4"/>
  <c r="S327" i="4"/>
  <c r="P327" i="4"/>
  <c r="L327" i="4"/>
  <c r="I327" i="4"/>
  <c r="G327" i="4"/>
  <c r="D327" i="4"/>
  <c r="S326" i="4"/>
  <c r="P326" i="4"/>
  <c r="G326" i="4"/>
  <c r="D326" i="4"/>
  <c r="S325" i="4"/>
  <c r="P325" i="4"/>
  <c r="G325" i="4"/>
  <c r="D325" i="4"/>
  <c r="R324" i="4"/>
  <c r="P324" i="4"/>
  <c r="J324" i="4"/>
  <c r="G324" i="4"/>
  <c r="D324" i="4"/>
  <c r="R323" i="4"/>
  <c r="P323" i="4"/>
  <c r="J323" i="4"/>
  <c r="F323" i="4"/>
  <c r="D323" i="4"/>
  <c r="O322" i="4"/>
  <c r="J322" i="4"/>
  <c r="F322" i="4"/>
  <c r="D322" i="4"/>
  <c r="O321" i="4"/>
  <c r="I321" i="4"/>
  <c r="D321" i="4"/>
  <c r="M320" i="4"/>
  <c r="I320" i="4"/>
  <c r="D320" i="4"/>
  <c r="V319" i="4"/>
  <c r="M319" i="4"/>
  <c r="U318" i="4"/>
  <c r="M318" i="4"/>
  <c r="L315" i="4" s="1"/>
  <c r="U317" i="4"/>
  <c r="S317" i="4"/>
  <c r="M317" i="4"/>
  <c r="S316" i="4"/>
  <c r="M316" i="4"/>
  <c r="J316" i="4"/>
  <c r="D316" i="4"/>
  <c r="S315" i="4"/>
  <c r="I315" i="4"/>
  <c r="D315" i="4"/>
  <c r="S314" i="4"/>
  <c r="L314" i="4"/>
  <c r="I314" i="4"/>
  <c r="D314" i="4"/>
  <c r="S313" i="4"/>
  <c r="P313" i="4"/>
  <c r="D313" i="4"/>
  <c r="S312" i="4"/>
  <c r="P312" i="4"/>
  <c r="G312" i="4"/>
  <c r="D312" i="4"/>
  <c r="V311" i="4"/>
  <c r="S311" i="4"/>
  <c r="P311" i="4"/>
  <c r="G311" i="4"/>
  <c r="D311" i="4"/>
  <c r="V310" i="4"/>
  <c r="S310" i="4"/>
  <c r="P310" i="4"/>
  <c r="J310" i="4"/>
  <c r="G310" i="4"/>
  <c r="D310" i="4"/>
  <c r="V309" i="4"/>
  <c r="S309" i="4"/>
  <c r="P309" i="4"/>
  <c r="M309" i="4"/>
  <c r="J309" i="4"/>
  <c r="C309" i="4"/>
  <c r="V308" i="4"/>
  <c r="S308" i="4"/>
  <c r="P308" i="4"/>
  <c r="M308" i="4"/>
  <c r="J308" i="4"/>
  <c r="C308" i="4"/>
  <c r="C307" i="4" s="1"/>
  <c r="H303" i="4" s="1"/>
  <c r="U307" i="4"/>
  <c r="R307" i="4"/>
  <c r="O307" i="4"/>
  <c r="L307" i="4"/>
  <c r="I307" i="4"/>
  <c r="U306" i="4"/>
  <c r="R306" i="4"/>
  <c r="O306" i="4"/>
  <c r="L306" i="4"/>
  <c r="I306" i="4"/>
  <c r="C306" i="4"/>
  <c r="R293" i="4"/>
  <c r="R292" i="4"/>
  <c r="L292" i="4"/>
  <c r="I292" i="4"/>
  <c r="O291" i="4"/>
  <c r="L291" i="4"/>
  <c r="I291" i="4"/>
  <c r="O290" i="4"/>
  <c r="F285" i="4"/>
  <c r="F284" i="4"/>
  <c r="R281" i="4"/>
  <c r="R280" i="4"/>
  <c r="O280" i="4"/>
  <c r="L280" i="4"/>
  <c r="O279" i="4"/>
  <c r="L279" i="4"/>
  <c r="U278" i="4"/>
  <c r="U277" i="4"/>
  <c r="F275" i="4"/>
  <c r="F274" i="4"/>
  <c r="R273" i="4"/>
  <c r="R272" i="4"/>
  <c r="L268" i="4"/>
  <c r="I268" i="4"/>
  <c r="L267" i="4"/>
  <c r="I267" i="4"/>
  <c r="R264" i="4"/>
  <c r="R263" i="4"/>
  <c r="F263" i="4"/>
  <c r="O262" i="4"/>
  <c r="F262" i="4"/>
  <c r="O261" i="4"/>
  <c r="I261" i="4"/>
  <c r="I260" i="4"/>
  <c r="U258" i="4"/>
  <c r="U257" i="4"/>
  <c r="L255" i="4"/>
  <c r="I255" i="4"/>
  <c r="L254" i="4"/>
  <c r="I254" i="4"/>
  <c r="C249" i="4"/>
  <c r="C248" i="4"/>
  <c r="U247" i="4"/>
  <c r="R247" i="4"/>
  <c r="O247" i="4"/>
  <c r="H243" i="4" s="1"/>
  <c r="L247" i="4"/>
  <c r="I247" i="4"/>
  <c r="C247" i="4"/>
  <c r="U246" i="4"/>
  <c r="R246" i="4"/>
  <c r="O246" i="4"/>
  <c r="L246" i="4"/>
  <c r="I246" i="4"/>
  <c r="C246" i="4"/>
  <c r="S234" i="4"/>
  <c r="R233" i="4"/>
  <c r="M233" i="4"/>
  <c r="J233" i="4"/>
  <c r="R232" i="4"/>
  <c r="P232" i="4"/>
  <c r="L232" i="4"/>
  <c r="I232" i="4"/>
  <c r="D232" i="4"/>
  <c r="O231" i="4"/>
  <c r="L231" i="4"/>
  <c r="I231" i="4"/>
  <c r="O230" i="4"/>
  <c r="G228" i="4"/>
  <c r="G227" i="4"/>
  <c r="G226" i="4"/>
  <c r="F225" i="4" s="1"/>
  <c r="S224" i="4"/>
  <c r="F224" i="4"/>
  <c r="S223" i="4"/>
  <c r="M223" i="4"/>
  <c r="S222" i="4"/>
  <c r="P222" i="4"/>
  <c r="M222" i="4"/>
  <c r="R221" i="4"/>
  <c r="P221" i="4"/>
  <c r="M221" i="4"/>
  <c r="R220" i="4"/>
  <c r="O220" i="4"/>
  <c r="L220" i="4"/>
  <c r="O219" i="4"/>
  <c r="L219" i="4"/>
  <c r="D219" i="4"/>
  <c r="U218" i="4"/>
  <c r="D218" i="4"/>
  <c r="U217" i="4"/>
  <c r="G217" i="4"/>
  <c r="D217" i="4"/>
  <c r="G216" i="4"/>
  <c r="D216" i="4"/>
  <c r="F215" i="4"/>
  <c r="D215" i="4"/>
  <c r="S214" i="4"/>
  <c r="J214" i="4"/>
  <c r="F214" i="4"/>
  <c r="D214" i="4"/>
  <c r="R213" i="4"/>
  <c r="J213" i="4"/>
  <c r="D213" i="4"/>
  <c r="R212" i="4"/>
  <c r="J212" i="4"/>
  <c r="D212" i="4"/>
  <c r="J211" i="4"/>
  <c r="D211" i="4"/>
  <c r="P210" i="4"/>
  <c r="M210" i="4"/>
  <c r="J210" i="4"/>
  <c r="D210" i="4"/>
  <c r="P209" i="4"/>
  <c r="M209" i="4"/>
  <c r="J209" i="4"/>
  <c r="G209" i="4"/>
  <c r="D209" i="4"/>
  <c r="P208" i="4"/>
  <c r="L208" i="4"/>
  <c r="I208" i="4"/>
  <c r="G208" i="4"/>
  <c r="D208" i="4"/>
  <c r="P207" i="4"/>
  <c r="L207" i="4"/>
  <c r="I207" i="4"/>
  <c r="G207" i="4"/>
  <c r="D207" i="4"/>
  <c r="S206" i="4"/>
  <c r="P206" i="4"/>
  <c r="G206" i="4"/>
  <c r="D206" i="4"/>
  <c r="S205" i="4"/>
  <c r="P205" i="4"/>
  <c r="G205" i="4"/>
  <c r="D205" i="4"/>
  <c r="R204" i="4"/>
  <c r="P204" i="4"/>
  <c r="G204" i="4"/>
  <c r="D204" i="4"/>
  <c r="R203" i="4"/>
  <c r="P203" i="4"/>
  <c r="J203" i="4"/>
  <c r="F203" i="4"/>
  <c r="D203" i="4"/>
  <c r="O202" i="4"/>
  <c r="J202" i="4"/>
  <c r="F202" i="4"/>
  <c r="D202" i="4"/>
  <c r="O201" i="4"/>
  <c r="I201" i="4"/>
  <c r="D201" i="4"/>
  <c r="M200" i="4"/>
  <c r="I200" i="4"/>
  <c r="D200" i="4"/>
  <c r="V199" i="4"/>
  <c r="M199" i="4"/>
  <c r="D199" i="4"/>
  <c r="U198" i="4"/>
  <c r="M198" i="4"/>
  <c r="D198" i="4"/>
  <c r="U197" i="4"/>
  <c r="M197" i="4"/>
  <c r="D197" i="4"/>
  <c r="M196" i="4"/>
  <c r="J196" i="4"/>
  <c r="D196" i="4"/>
  <c r="L195" i="4"/>
  <c r="I195" i="4"/>
  <c r="D195" i="4"/>
  <c r="S194" i="4"/>
  <c r="L194" i="4"/>
  <c r="I194" i="4"/>
  <c r="D194" i="4"/>
  <c r="S193" i="4"/>
  <c r="D193" i="4"/>
  <c r="S192" i="4"/>
  <c r="P192" i="4"/>
  <c r="D192" i="4"/>
  <c r="S191" i="4"/>
  <c r="P191" i="4"/>
  <c r="D191" i="4"/>
  <c r="V190" i="4"/>
  <c r="S190" i="4"/>
  <c r="P190" i="4"/>
  <c r="J190" i="4"/>
  <c r="G190" i="4"/>
  <c r="D190" i="4"/>
  <c r="V189" i="4"/>
  <c r="S189" i="4"/>
  <c r="P189" i="4"/>
  <c r="J189" i="4"/>
  <c r="C189" i="4"/>
  <c r="V188" i="4"/>
  <c r="S188" i="4"/>
  <c r="P188" i="4"/>
  <c r="M188" i="4"/>
  <c r="J188" i="4"/>
  <c r="U187" i="4"/>
  <c r="R187" i="4"/>
  <c r="O187" i="4"/>
  <c r="L187" i="4"/>
  <c r="I187" i="4"/>
  <c r="U186" i="4"/>
  <c r="R186" i="4"/>
  <c r="O186" i="4"/>
  <c r="L186" i="4"/>
  <c r="I186" i="4"/>
  <c r="C186" i="4"/>
  <c r="S174" i="4"/>
  <c r="P174" i="4"/>
  <c r="R173" i="4"/>
  <c r="P173" i="4"/>
  <c r="M173" i="4"/>
  <c r="J173" i="4"/>
  <c r="R172" i="4"/>
  <c r="P172" i="4"/>
  <c r="L172" i="4"/>
  <c r="I172" i="4"/>
  <c r="O171" i="4"/>
  <c r="L171" i="4"/>
  <c r="I171" i="4"/>
  <c r="O170" i="4"/>
  <c r="G168" i="4"/>
  <c r="S167" i="4"/>
  <c r="G167" i="4"/>
  <c r="S166" i="4"/>
  <c r="G166" i="4"/>
  <c r="S165" i="4"/>
  <c r="F165" i="4"/>
  <c r="S164" i="4"/>
  <c r="P164" i="4"/>
  <c r="F164" i="4"/>
  <c r="V163" i="4"/>
  <c r="S163" i="4"/>
  <c r="P163" i="4"/>
  <c r="V162" i="4"/>
  <c r="S162" i="4"/>
  <c r="P162" i="4"/>
  <c r="M162" i="4"/>
  <c r="V161" i="4"/>
  <c r="R161" i="4"/>
  <c r="P161" i="4"/>
  <c r="M161" i="4"/>
  <c r="V160" i="4"/>
  <c r="R160" i="4"/>
  <c r="O160" i="4"/>
  <c r="L160" i="4"/>
  <c r="V159" i="4"/>
  <c r="O159" i="4"/>
  <c r="L159" i="4"/>
  <c r="U158" i="4"/>
  <c r="G158" i="4"/>
  <c r="U157" i="4"/>
  <c r="G157" i="4"/>
  <c r="S156" i="4"/>
  <c r="G156" i="4"/>
  <c r="S155" i="4"/>
  <c r="J155" i="4"/>
  <c r="F155" i="4"/>
  <c r="D155" i="4"/>
  <c r="S154" i="4"/>
  <c r="J154" i="4"/>
  <c r="F154" i="4"/>
  <c r="D154" i="4"/>
  <c r="R153" i="4"/>
  <c r="J153" i="4"/>
  <c r="D153" i="4"/>
  <c r="R152" i="4"/>
  <c r="J152" i="4"/>
  <c r="D152" i="4"/>
  <c r="M151" i="4"/>
  <c r="J151" i="4"/>
  <c r="D151" i="4"/>
  <c r="P150" i="4"/>
  <c r="M150" i="4"/>
  <c r="J150" i="4"/>
  <c r="D150" i="4"/>
  <c r="P149" i="4"/>
  <c r="M149" i="4"/>
  <c r="J149" i="4"/>
  <c r="S148" i="4"/>
  <c r="P148" i="4"/>
  <c r="L148" i="4"/>
  <c r="I148" i="4"/>
  <c r="S147" i="4"/>
  <c r="P147" i="4"/>
  <c r="L147" i="4"/>
  <c r="I147" i="4"/>
  <c r="G147" i="4"/>
  <c r="D147" i="4"/>
  <c r="S146" i="4"/>
  <c r="P146" i="4"/>
  <c r="G146" i="4"/>
  <c r="D146" i="4"/>
  <c r="S145" i="4"/>
  <c r="P145" i="4"/>
  <c r="G145" i="4"/>
  <c r="D145" i="4"/>
  <c r="R144" i="4"/>
  <c r="P144" i="4"/>
  <c r="J144" i="4"/>
  <c r="G144" i="4"/>
  <c r="D144" i="4"/>
  <c r="R143" i="4"/>
  <c r="P143" i="4"/>
  <c r="J143" i="4"/>
  <c r="F143" i="4"/>
  <c r="D143" i="4"/>
  <c r="O142" i="4"/>
  <c r="J142" i="4"/>
  <c r="F142" i="4"/>
  <c r="D142" i="4"/>
  <c r="O141" i="4"/>
  <c r="I141" i="4"/>
  <c r="D141" i="4"/>
  <c r="I140" i="4"/>
  <c r="D140" i="4"/>
  <c r="V139" i="4"/>
  <c r="D139" i="4"/>
  <c r="U138" i="4"/>
  <c r="D138" i="4"/>
  <c r="U137" i="4"/>
  <c r="M137" i="4"/>
  <c r="D137" i="4"/>
  <c r="M136" i="4"/>
  <c r="L135" i="4" s="1"/>
  <c r="J136" i="4"/>
  <c r="D136" i="4"/>
  <c r="I135" i="4"/>
  <c r="D135" i="4"/>
  <c r="L134" i="4"/>
  <c r="I134" i="4"/>
  <c r="D134" i="4"/>
  <c r="D133" i="4"/>
  <c r="S132" i="4"/>
  <c r="G132" i="4"/>
  <c r="D132" i="4"/>
  <c r="V131" i="4"/>
  <c r="S131" i="4"/>
  <c r="G131" i="4"/>
  <c r="D131" i="4"/>
  <c r="V130" i="4"/>
  <c r="S130" i="4"/>
  <c r="P130" i="4"/>
  <c r="J130" i="4"/>
  <c r="G130" i="4"/>
  <c r="D130" i="4"/>
  <c r="V129" i="4"/>
  <c r="S129" i="4"/>
  <c r="P129" i="4"/>
  <c r="M129" i="4"/>
  <c r="J129" i="4"/>
  <c r="C129" i="4"/>
  <c r="V128" i="4"/>
  <c r="S128" i="4"/>
  <c r="P128" i="4"/>
  <c r="M128" i="4"/>
  <c r="J128" i="4"/>
  <c r="C128" i="4"/>
  <c r="C127" i="4" s="1"/>
  <c r="H123" i="4" s="1"/>
  <c r="U127" i="4"/>
  <c r="R127" i="4"/>
  <c r="O127" i="4"/>
  <c r="L127" i="4"/>
  <c r="I127" i="4"/>
  <c r="U126" i="4"/>
  <c r="R126" i="4"/>
  <c r="O126" i="4"/>
  <c r="L126" i="4"/>
  <c r="I126" i="4"/>
  <c r="C126" i="4"/>
  <c r="S114" i="4"/>
  <c r="P114" i="4"/>
  <c r="J114" i="4"/>
  <c r="R113" i="4"/>
  <c r="P113" i="4"/>
  <c r="M113" i="4"/>
  <c r="J113" i="4"/>
  <c r="R112" i="4"/>
  <c r="P112" i="4"/>
  <c r="L112" i="4"/>
  <c r="I112" i="4"/>
  <c r="O111" i="4"/>
  <c r="L111" i="4"/>
  <c r="I111" i="4"/>
  <c r="O110" i="4"/>
  <c r="G108" i="4"/>
  <c r="G107" i="4"/>
  <c r="S106" i="4"/>
  <c r="G106" i="4"/>
  <c r="V105" i="4"/>
  <c r="S105" i="4"/>
  <c r="F105" i="4"/>
  <c r="V104" i="4"/>
  <c r="S104" i="4"/>
  <c r="P104" i="4"/>
  <c r="F104" i="4"/>
  <c r="D104" i="4"/>
  <c r="V103" i="4"/>
  <c r="S103" i="4"/>
  <c r="P103" i="4"/>
  <c r="M103" i="4"/>
  <c r="D103" i="4"/>
  <c r="V102" i="4"/>
  <c r="S102" i="4"/>
  <c r="P102" i="4"/>
  <c r="M102" i="4"/>
  <c r="D102" i="4"/>
  <c r="V101" i="4"/>
  <c r="R101" i="4"/>
  <c r="P101" i="4"/>
  <c r="M101" i="4"/>
  <c r="D101" i="4"/>
  <c r="V100" i="4"/>
  <c r="R100" i="4"/>
  <c r="O100" i="4"/>
  <c r="L100" i="4"/>
  <c r="D100" i="4"/>
  <c r="V99" i="4"/>
  <c r="O99" i="4"/>
  <c r="L99" i="4"/>
  <c r="D99" i="4"/>
  <c r="U98" i="4"/>
  <c r="G98" i="4"/>
  <c r="D98" i="4"/>
  <c r="U97" i="4"/>
  <c r="G97" i="4"/>
  <c r="D97" i="4"/>
  <c r="S96" i="4"/>
  <c r="J96" i="4"/>
  <c r="G96" i="4"/>
  <c r="D96" i="4"/>
  <c r="S95" i="4"/>
  <c r="J95" i="4"/>
  <c r="F95" i="4"/>
  <c r="D95" i="4"/>
  <c r="S94" i="4"/>
  <c r="J94" i="4"/>
  <c r="F94" i="4"/>
  <c r="D94" i="4"/>
  <c r="R93" i="4"/>
  <c r="J93" i="4"/>
  <c r="D93" i="4"/>
  <c r="R92" i="4"/>
  <c r="P92" i="4"/>
  <c r="J92" i="4"/>
  <c r="D92" i="4"/>
  <c r="P91" i="4"/>
  <c r="M91" i="4"/>
  <c r="J91" i="4"/>
  <c r="D91" i="4"/>
  <c r="P90" i="4"/>
  <c r="M90" i="4"/>
  <c r="J90" i="4"/>
  <c r="D90" i="4"/>
  <c r="P89" i="4"/>
  <c r="M89" i="4"/>
  <c r="J89" i="4"/>
  <c r="G89" i="4"/>
  <c r="D89" i="4"/>
  <c r="S88" i="4"/>
  <c r="P88" i="4"/>
  <c r="L88" i="4"/>
  <c r="I88" i="4"/>
  <c r="G88" i="4"/>
  <c r="D88" i="4"/>
  <c r="S87" i="4"/>
  <c r="P87" i="4"/>
  <c r="L87" i="4"/>
  <c r="I87" i="4"/>
  <c r="G87" i="4"/>
  <c r="D87" i="4"/>
  <c r="S86" i="4"/>
  <c r="P86" i="4"/>
  <c r="G86" i="4"/>
  <c r="D86" i="4"/>
  <c r="S85" i="4"/>
  <c r="P85" i="4"/>
  <c r="G85" i="4"/>
  <c r="D85" i="4"/>
  <c r="R84" i="4"/>
  <c r="P84" i="4"/>
  <c r="J84" i="4"/>
  <c r="G84" i="4"/>
  <c r="D84" i="4"/>
  <c r="R83" i="4"/>
  <c r="P83" i="4"/>
  <c r="J83" i="4"/>
  <c r="F83" i="4"/>
  <c r="D83" i="4"/>
  <c r="O82" i="4"/>
  <c r="J82" i="4"/>
  <c r="F82" i="4"/>
  <c r="D82" i="4"/>
  <c r="O81" i="4"/>
  <c r="I81" i="4"/>
  <c r="D81" i="4"/>
  <c r="M80" i="4"/>
  <c r="I80" i="4"/>
  <c r="D80" i="4"/>
  <c r="V79" i="4"/>
  <c r="M79" i="4"/>
  <c r="U78" i="4"/>
  <c r="M78" i="4"/>
  <c r="U77" i="4"/>
  <c r="S77" i="4"/>
  <c r="M77" i="4"/>
  <c r="S76" i="4"/>
  <c r="M76" i="4"/>
  <c r="J76" i="4"/>
  <c r="D76" i="4"/>
  <c r="S75" i="4"/>
  <c r="L75" i="4"/>
  <c r="I75" i="4"/>
  <c r="D75" i="4"/>
  <c r="S74" i="4"/>
  <c r="L74" i="4"/>
  <c r="I74" i="4"/>
  <c r="D74" i="4"/>
  <c r="S73" i="4"/>
  <c r="P73" i="4"/>
  <c r="D73" i="4"/>
  <c r="S72" i="4"/>
  <c r="P72" i="4"/>
  <c r="G72" i="4"/>
  <c r="D72" i="4"/>
  <c r="V71" i="4"/>
  <c r="S71" i="4"/>
  <c r="P71" i="4"/>
  <c r="G71" i="4"/>
  <c r="D71" i="4"/>
  <c r="V70" i="4"/>
  <c r="S70" i="4"/>
  <c r="P70" i="4"/>
  <c r="J70" i="4"/>
  <c r="G70" i="4"/>
  <c r="D70" i="4"/>
  <c r="V69" i="4"/>
  <c r="S69" i="4"/>
  <c r="P69" i="4"/>
  <c r="J69" i="4"/>
  <c r="C69" i="4"/>
  <c r="V68" i="4"/>
  <c r="S68" i="4"/>
  <c r="P68" i="4"/>
  <c r="M68" i="4"/>
  <c r="J68" i="4"/>
  <c r="C68" i="4"/>
  <c r="C67" i="4" s="1"/>
  <c r="H63" i="4" s="1"/>
  <c r="U67" i="4"/>
  <c r="R67" i="4"/>
  <c r="O67" i="4"/>
  <c r="L67" i="4"/>
  <c r="I67" i="4"/>
  <c r="U66" i="4"/>
  <c r="R66" i="4"/>
  <c r="O66" i="4"/>
  <c r="L66" i="4"/>
  <c r="I66" i="4"/>
  <c r="C66" i="4"/>
  <c r="S54" i="4"/>
  <c r="P54" i="4"/>
  <c r="J54" i="4"/>
  <c r="R53" i="4"/>
  <c r="P53" i="4"/>
  <c r="M53" i="4"/>
  <c r="J53" i="4"/>
  <c r="R52" i="4"/>
  <c r="P52" i="4"/>
  <c r="L52" i="4"/>
  <c r="I52" i="4"/>
  <c r="D52" i="4"/>
  <c r="O51" i="4"/>
  <c r="L51" i="4"/>
  <c r="I51" i="4"/>
  <c r="D51" i="4"/>
  <c r="O50" i="4"/>
  <c r="D50" i="4"/>
  <c r="D49" i="4"/>
  <c r="S48" i="4"/>
  <c r="G48" i="4"/>
  <c r="D48" i="4"/>
  <c r="S47" i="4"/>
  <c r="G47" i="4"/>
  <c r="D47" i="4"/>
  <c r="V46" i="4"/>
  <c r="S46" i="4"/>
  <c r="G46" i="4"/>
  <c r="D46" i="4"/>
  <c r="V45" i="4"/>
  <c r="S45" i="4"/>
  <c r="F45" i="4"/>
  <c r="D45" i="4"/>
  <c r="V44" i="4"/>
  <c r="S44" i="4"/>
  <c r="P44" i="4"/>
  <c r="F44" i="4"/>
  <c r="D44" i="4"/>
  <c r="V43" i="4"/>
  <c r="S43" i="4"/>
  <c r="P43" i="4"/>
  <c r="M43" i="4"/>
  <c r="J43" i="4"/>
  <c r="D43" i="4"/>
  <c r="V42" i="4"/>
  <c r="S42" i="4"/>
  <c r="P42" i="4"/>
  <c r="M42" i="4"/>
  <c r="J42" i="4"/>
  <c r="D42" i="4"/>
  <c r="V41" i="4"/>
  <c r="R41" i="4"/>
  <c r="P41" i="4"/>
  <c r="M41" i="4"/>
  <c r="J41" i="4"/>
  <c r="D41" i="4"/>
  <c r="V40" i="4"/>
  <c r="R40" i="4"/>
  <c r="O40" i="4"/>
  <c r="L40" i="4"/>
  <c r="J40" i="4"/>
  <c r="D40" i="4"/>
  <c r="V39" i="4"/>
  <c r="O39" i="4"/>
  <c r="L39" i="4"/>
  <c r="J39" i="4"/>
  <c r="D39" i="4"/>
  <c r="U38" i="4"/>
  <c r="J38" i="4"/>
  <c r="G38" i="4"/>
  <c r="D38" i="4"/>
  <c r="U37" i="4"/>
  <c r="J37" i="4"/>
  <c r="I28" i="4" s="1"/>
  <c r="G37" i="4"/>
  <c r="F35" i="4" s="1"/>
  <c r="D37" i="4"/>
  <c r="C8" i="4" s="1"/>
  <c r="C7" i="4" s="1"/>
  <c r="H3" i="4" s="1"/>
  <c r="S36" i="4"/>
  <c r="J36" i="4"/>
  <c r="G36" i="4"/>
  <c r="D36" i="4"/>
  <c r="S35" i="4"/>
  <c r="J35" i="4"/>
  <c r="D35" i="4"/>
  <c r="S34" i="4"/>
  <c r="J34" i="4"/>
  <c r="F34" i="4"/>
  <c r="D34" i="4"/>
  <c r="R33" i="4"/>
  <c r="J33" i="4"/>
  <c r="D33" i="4"/>
  <c r="R32" i="4"/>
  <c r="P32" i="4"/>
  <c r="J32" i="4"/>
  <c r="D32" i="4"/>
  <c r="P31" i="4"/>
  <c r="J31" i="4"/>
  <c r="D31" i="4"/>
  <c r="P30" i="4"/>
  <c r="M30" i="4"/>
  <c r="J30" i="4"/>
  <c r="D30" i="4"/>
  <c r="P29" i="4"/>
  <c r="M29" i="4"/>
  <c r="J29" i="4"/>
  <c r="G29" i="4"/>
  <c r="D29" i="4"/>
  <c r="S28" i="4"/>
  <c r="P28" i="4"/>
  <c r="L28" i="4"/>
  <c r="G28" i="4"/>
  <c r="D28" i="4"/>
  <c r="S27" i="4"/>
  <c r="P27" i="4"/>
  <c r="L27" i="4"/>
  <c r="I27" i="4"/>
  <c r="G27" i="4"/>
  <c r="D27" i="4"/>
  <c r="S26" i="4"/>
  <c r="P26" i="4"/>
  <c r="G26" i="4"/>
  <c r="D26" i="4"/>
  <c r="S25" i="4"/>
  <c r="P25" i="4"/>
  <c r="G25" i="4"/>
  <c r="D25" i="4"/>
  <c r="R24" i="4"/>
  <c r="P24" i="4"/>
  <c r="J24" i="4"/>
  <c r="G24" i="4"/>
  <c r="D24" i="4"/>
  <c r="R23" i="4"/>
  <c r="P23" i="4"/>
  <c r="J23" i="4"/>
  <c r="F23" i="4"/>
  <c r="D23" i="4"/>
  <c r="O22" i="4"/>
  <c r="J22" i="4"/>
  <c r="F22" i="4"/>
  <c r="D22" i="4"/>
  <c r="O21" i="4"/>
  <c r="I21" i="4"/>
  <c r="D21" i="4"/>
  <c r="M20" i="4"/>
  <c r="I20" i="4"/>
  <c r="D20" i="4"/>
  <c r="V19" i="4"/>
  <c r="M19" i="4"/>
  <c r="D19" i="4"/>
  <c r="U18" i="4"/>
  <c r="M18" i="4"/>
  <c r="D18" i="4"/>
  <c r="U17" i="4"/>
  <c r="S17" i="4"/>
  <c r="M17" i="4"/>
  <c r="D17" i="4"/>
  <c r="S16" i="4"/>
  <c r="M16" i="4"/>
  <c r="J16" i="4"/>
  <c r="D16" i="4"/>
  <c r="S15" i="4"/>
  <c r="L15" i="4"/>
  <c r="I15" i="4"/>
  <c r="D15" i="4"/>
  <c r="S14" i="4"/>
  <c r="L14" i="4"/>
  <c r="I14" i="4"/>
  <c r="D14" i="4"/>
  <c r="S13" i="4"/>
  <c r="P13" i="4"/>
  <c r="D13" i="4"/>
  <c r="S12" i="4"/>
  <c r="P12" i="4"/>
  <c r="G12" i="4"/>
  <c r="D12" i="4"/>
  <c r="V11" i="4"/>
  <c r="S11" i="4"/>
  <c r="P11" i="4"/>
  <c r="G11" i="4"/>
  <c r="D11" i="4"/>
  <c r="V10" i="4"/>
  <c r="S10" i="4"/>
  <c r="P10" i="4"/>
  <c r="J10" i="4"/>
  <c r="G10" i="4"/>
  <c r="D10" i="4"/>
  <c r="V9" i="4"/>
  <c r="S9" i="4"/>
  <c r="P9" i="4"/>
  <c r="M9" i="4"/>
  <c r="J9" i="4"/>
  <c r="C9" i="4"/>
  <c r="V8" i="4"/>
  <c r="S8" i="4"/>
  <c r="P8" i="4"/>
  <c r="M8" i="4"/>
  <c r="J8" i="4"/>
  <c r="U7" i="4"/>
  <c r="R7" i="4"/>
  <c r="O7" i="4"/>
  <c r="L7" i="4"/>
  <c r="I7" i="4"/>
  <c r="U6" i="4"/>
  <c r="R6" i="4"/>
  <c r="O6" i="4"/>
  <c r="L6" i="4"/>
  <c r="I6" i="4"/>
  <c r="C6" i="4"/>
  <c r="S562" i="3"/>
  <c r="R562" i="3"/>
  <c r="P562" i="3"/>
  <c r="O562" i="3"/>
  <c r="M562" i="3"/>
  <c r="L562" i="3"/>
  <c r="J562" i="3"/>
  <c r="I562" i="3"/>
  <c r="G562" i="3"/>
  <c r="F562" i="3"/>
  <c r="D562" i="3"/>
  <c r="C562" i="3"/>
  <c r="P551" i="3"/>
  <c r="O551" i="3"/>
  <c r="M551" i="3"/>
  <c r="L551" i="3"/>
  <c r="E541" i="3"/>
  <c r="S538" i="3"/>
  <c r="R538" i="3"/>
  <c r="P538" i="3"/>
  <c r="O538" i="3"/>
  <c r="M538" i="3"/>
  <c r="L538" i="3"/>
  <c r="J538" i="3"/>
  <c r="I538" i="3"/>
  <c r="G538" i="3"/>
  <c r="F538" i="3"/>
  <c r="D538" i="3"/>
  <c r="C538" i="3"/>
  <c r="P528" i="3"/>
  <c r="O528" i="3"/>
  <c r="M528" i="3"/>
  <c r="L528" i="3"/>
  <c r="E520" i="3"/>
  <c r="S504" i="3"/>
  <c r="R504" i="3"/>
  <c r="P504" i="3"/>
  <c r="O504" i="3"/>
  <c r="M504" i="3"/>
  <c r="L504" i="3"/>
  <c r="J504" i="3"/>
  <c r="I504" i="3"/>
  <c r="G504" i="3"/>
  <c r="F504" i="3"/>
  <c r="D504" i="3"/>
  <c r="C504" i="3"/>
  <c r="E494" i="3"/>
  <c r="S491" i="3"/>
  <c r="R491" i="3"/>
  <c r="P491" i="3"/>
  <c r="O491" i="3"/>
  <c r="M491" i="3"/>
  <c r="L491" i="3"/>
  <c r="J491" i="3"/>
  <c r="I491" i="3"/>
  <c r="G491" i="3"/>
  <c r="F491" i="3"/>
  <c r="D491" i="3"/>
  <c r="C491" i="3"/>
  <c r="E484" i="3"/>
  <c r="S481" i="3"/>
  <c r="R481" i="3"/>
  <c r="P481" i="3"/>
  <c r="O481" i="3"/>
  <c r="M481" i="3"/>
  <c r="L481" i="3"/>
  <c r="J481" i="3"/>
  <c r="I481" i="3"/>
  <c r="G481" i="3"/>
  <c r="F481" i="3"/>
  <c r="D481" i="3"/>
  <c r="C481" i="3"/>
  <c r="E466" i="3"/>
  <c r="S457" i="3"/>
  <c r="R457" i="3"/>
  <c r="P457" i="3"/>
  <c r="O457" i="3"/>
  <c r="M457" i="3"/>
  <c r="L457" i="3"/>
  <c r="J457" i="3"/>
  <c r="I457" i="3"/>
  <c r="G457" i="3"/>
  <c r="F457" i="3"/>
  <c r="C457" i="3"/>
  <c r="E449" i="3"/>
  <c r="S446" i="3"/>
  <c r="R446" i="3"/>
  <c r="P446" i="3"/>
  <c r="O446" i="3"/>
  <c r="M446" i="3"/>
  <c r="L446" i="3"/>
  <c r="J446" i="3"/>
  <c r="I446" i="3"/>
  <c r="G446" i="3"/>
  <c r="F446" i="3"/>
  <c r="D446" i="3"/>
  <c r="C446" i="3"/>
  <c r="E437" i="3"/>
  <c r="S434" i="3"/>
  <c r="R434" i="3"/>
  <c r="P434" i="3"/>
  <c r="O434" i="3"/>
  <c r="M434" i="3"/>
  <c r="L434" i="3"/>
  <c r="J434" i="3"/>
  <c r="I434" i="3"/>
  <c r="G434" i="3"/>
  <c r="F434" i="3"/>
  <c r="D434" i="3"/>
  <c r="C434" i="3"/>
  <c r="E414" i="3"/>
  <c r="S388" i="3"/>
  <c r="R388" i="3"/>
  <c r="P388" i="3"/>
  <c r="O388" i="3"/>
  <c r="M388" i="3"/>
  <c r="L388" i="3"/>
  <c r="J388" i="3"/>
  <c r="I388" i="3"/>
  <c r="G388" i="3"/>
  <c r="F388" i="3"/>
  <c r="C388" i="3"/>
  <c r="E380" i="3"/>
  <c r="S377" i="3"/>
  <c r="R377" i="3"/>
  <c r="P377" i="3"/>
  <c r="O377" i="3"/>
  <c r="M377" i="3"/>
  <c r="L377" i="3"/>
  <c r="J377" i="3"/>
  <c r="I377" i="3"/>
  <c r="G377" i="3"/>
  <c r="F377" i="3"/>
  <c r="D377" i="3"/>
  <c r="C377" i="3"/>
  <c r="E366" i="3"/>
  <c r="S360" i="3"/>
  <c r="R360" i="3"/>
  <c r="P360" i="3"/>
  <c r="O360" i="3"/>
  <c r="M360" i="3"/>
  <c r="L360" i="3"/>
  <c r="J360" i="3"/>
  <c r="I360" i="3"/>
  <c r="G360" i="3"/>
  <c r="F360" i="3"/>
  <c r="C360" i="3"/>
  <c r="E338" i="3"/>
  <c r="S336" i="3"/>
  <c r="R336" i="3"/>
  <c r="P336" i="3"/>
  <c r="O336" i="3"/>
  <c r="M336" i="3"/>
  <c r="L336" i="3"/>
  <c r="J336" i="3"/>
  <c r="I336" i="3"/>
  <c r="G336" i="3"/>
  <c r="F336" i="3"/>
  <c r="C336" i="3"/>
  <c r="E322" i="3"/>
  <c r="S320" i="3"/>
  <c r="R320" i="3"/>
  <c r="P320" i="3"/>
  <c r="O320" i="3"/>
  <c r="M320" i="3"/>
  <c r="L320" i="3"/>
  <c r="J320" i="3"/>
  <c r="I320" i="3"/>
  <c r="G320" i="3"/>
  <c r="F320" i="3"/>
  <c r="D320" i="3"/>
  <c r="C320" i="3"/>
  <c r="E313" i="3"/>
  <c r="S301" i="3"/>
  <c r="R301" i="3"/>
  <c r="P301" i="3"/>
  <c r="O301" i="3"/>
  <c r="M301" i="3"/>
  <c r="L301" i="3"/>
  <c r="J301" i="3"/>
  <c r="I301" i="3"/>
  <c r="G301" i="3"/>
  <c r="F301" i="3"/>
  <c r="D301" i="3"/>
  <c r="C301" i="3"/>
  <c r="E291" i="3"/>
  <c r="S289" i="3"/>
  <c r="R289" i="3"/>
  <c r="P289" i="3"/>
  <c r="O289" i="3"/>
  <c r="M289" i="3"/>
  <c r="L289" i="3"/>
  <c r="J289" i="3"/>
  <c r="I289" i="3"/>
  <c r="G289" i="3"/>
  <c r="F289" i="3"/>
  <c r="D289" i="3"/>
  <c r="C289" i="3"/>
  <c r="E279" i="3"/>
  <c r="S276" i="3"/>
  <c r="R276" i="3"/>
  <c r="P276" i="3"/>
  <c r="O276" i="3"/>
  <c r="M276" i="3"/>
  <c r="L276" i="3"/>
  <c r="J276" i="3"/>
  <c r="I276" i="3"/>
  <c r="G276" i="3"/>
  <c r="F276" i="3"/>
  <c r="D276" i="3"/>
  <c r="C276" i="3"/>
  <c r="E263" i="3"/>
  <c r="S261" i="3"/>
  <c r="R261" i="3"/>
  <c r="P261" i="3"/>
  <c r="O261" i="3"/>
  <c r="M261" i="3"/>
  <c r="L261" i="3"/>
  <c r="J261" i="3"/>
  <c r="I261" i="3"/>
  <c r="G261" i="3"/>
  <c r="F261" i="3"/>
  <c r="D261" i="3"/>
  <c r="C261" i="3"/>
  <c r="E254" i="3"/>
  <c r="S249" i="3"/>
  <c r="R249" i="3"/>
  <c r="P249" i="3"/>
  <c r="O249" i="3"/>
  <c r="M249" i="3"/>
  <c r="L249" i="3"/>
  <c r="J249" i="3"/>
  <c r="I249" i="3"/>
  <c r="G249" i="3"/>
  <c r="F249" i="3"/>
  <c r="D249" i="3"/>
  <c r="C249" i="3"/>
  <c r="E240" i="3"/>
  <c r="S237" i="3"/>
  <c r="R237" i="3"/>
  <c r="P237" i="3"/>
  <c r="O237" i="3"/>
  <c r="M237" i="3"/>
  <c r="L237" i="3"/>
  <c r="J237" i="3"/>
  <c r="I237" i="3"/>
  <c r="G237" i="3"/>
  <c r="F237" i="3"/>
  <c r="C237" i="3"/>
  <c r="E209" i="3"/>
  <c r="S190" i="3"/>
  <c r="E182" i="3" s="1"/>
  <c r="R190" i="3"/>
  <c r="P190" i="3"/>
  <c r="O190" i="3"/>
  <c r="M190" i="3"/>
  <c r="L190" i="3"/>
  <c r="J190" i="3"/>
  <c r="I190" i="3"/>
  <c r="G190" i="3"/>
  <c r="F190" i="3"/>
  <c r="C190" i="3"/>
  <c r="S178" i="3"/>
  <c r="R178" i="3"/>
  <c r="P178" i="3"/>
  <c r="O178" i="3"/>
  <c r="M178" i="3"/>
  <c r="L178" i="3"/>
  <c r="J178" i="3"/>
  <c r="I178" i="3"/>
  <c r="G178" i="3"/>
  <c r="F178" i="3"/>
  <c r="D178" i="3"/>
  <c r="C178" i="3"/>
  <c r="E170" i="3"/>
  <c r="S167" i="3"/>
  <c r="R167" i="3"/>
  <c r="P167" i="3"/>
  <c r="O167" i="3"/>
  <c r="M167" i="3"/>
  <c r="L167" i="3"/>
  <c r="J167" i="3"/>
  <c r="I167" i="3"/>
  <c r="G167" i="3"/>
  <c r="F167" i="3"/>
  <c r="C167" i="3"/>
  <c r="E158" i="3"/>
  <c r="S153" i="3"/>
  <c r="R153" i="3"/>
  <c r="P153" i="3"/>
  <c r="O153" i="3"/>
  <c r="M153" i="3"/>
  <c r="L153" i="3"/>
  <c r="J153" i="3"/>
  <c r="I153" i="3"/>
  <c r="G153" i="3"/>
  <c r="F153" i="3"/>
  <c r="C153" i="3"/>
  <c r="E139" i="3"/>
  <c r="S137" i="3"/>
  <c r="R137" i="3"/>
  <c r="P137" i="3"/>
  <c r="O137" i="3"/>
  <c r="M137" i="3"/>
  <c r="L137" i="3"/>
  <c r="J137" i="3"/>
  <c r="I137" i="3"/>
  <c r="G137" i="3"/>
  <c r="F137" i="3"/>
  <c r="C137" i="3"/>
  <c r="E126" i="3"/>
  <c r="S124" i="3"/>
  <c r="R124" i="3"/>
  <c r="P124" i="3"/>
  <c r="O124" i="3"/>
  <c r="M124" i="3"/>
  <c r="L124" i="3"/>
  <c r="J124" i="3"/>
  <c r="I124" i="3"/>
  <c r="G124" i="3"/>
  <c r="F124" i="3"/>
  <c r="D124" i="3"/>
  <c r="C124" i="3"/>
  <c r="E110" i="3"/>
  <c r="S103" i="3"/>
  <c r="R103" i="3"/>
  <c r="P103" i="3"/>
  <c r="O103" i="3"/>
  <c r="M103" i="3"/>
  <c r="L103" i="3"/>
  <c r="J103" i="3"/>
  <c r="I103" i="3"/>
  <c r="G103" i="3"/>
  <c r="F103" i="3"/>
  <c r="D103" i="3"/>
  <c r="C103" i="3"/>
  <c r="S102" i="3"/>
  <c r="S104" i="3" s="1"/>
  <c r="R102" i="3"/>
  <c r="R104" i="3" s="1"/>
  <c r="P102" i="3"/>
  <c r="P104" i="3" s="1"/>
  <c r="O102" i="3"/>
  <c r="O104" i="3" s="1"/>
  <c r="M102" i="3"/>
  <c r="M104" i="3" s="1"/>
  <c r="L102" i="3"/>
  <c r="L104" i="3" s="1"/>
  <c r="J102" i="3"/>
  <c r="J104" i="3" s="1"/>
  <c r="I102" i="3"/>
  <c r="I104" i="3" s="1"/>
  <c r="G102" i="3"/>
  <c r="G104" i="3" s="1"/>
  <c r="E4" i="3" s="1"/>
  <c r="F102" i="3"/>
  <c r="F104" i="3" s="1"/>
  <c r="C102" i="3"/>
  <c r="C104" i="3" s="1"/>
  <c r="O4" i="3"/>
  <c r="N4" i="3"/>
  <c r="K4" i="3"/>
  <c r="J4" i="3"/>
  <c r="L33" i="2"/>
  <c r="K33" i="2"/>
  <c r="R32" i="2"/>
  <c r="Q32" i="2"/>
  <c r="P32" i="2"/>
  <c r="O32" i="2"/>
  <c r="N32" i="2"/>
  <c r="M32" i="2"/>
  <c r="J32" i="2"/>
  <c r="I32" i="2"/>
  <c r="H32" i="2"/>
  <c r="G32" i="2"/>
  <c r="F32" i="2"/>
  <c r="E32" i="2"/>
  <c r="D32" i="2"/>
  <c r="C32" i="2"/>
  <c r="S32" i="2" s="1"/>
  <c r="G541" i="3" s="1"/>
  <c r="R31" i="2"/>
  <c r="R33" i="2" s="1"/>
  <c r="Q31" i="2"/>
  <c r="Q33" i="2" s="1"/>
  <c r="P31" i="2"/>
  <c r="P33" i="2" s="1"/>
  <c r="O31" i="2"/>
  <c r="O33" i="2" s="1"/>
  <c r="N31" i="2"/>
  <c r="M31" i="2"/>
  <c r="J31" i="2"/>
  <c r="I31" i="2"/>
  <c r="H31" i="2"/>
  <c r="G31" i="2"/>
  <c r="F31" i="2"/>
  <c r="E31" i="2"/>
  <c r="D31" i="2"/>
  <c r="T31" i="2" s="1"/>
  <c r="C31" i="2"/>
  <c r="S31" i="2" s="1"/>
  <c r="G520" i="3" s="1"/>
  <c r="N30" i="2"/>
  <c r="M30" i="2"/>
  <c r="J30" i="2"/>
  <c r="I30" i="2"/>
  <c r="H30" i="2"/>
  <c r="G30" i="2"/>
  <c r="F30" i="2"/>
  <c r="E30" i="2"/>
  <c r="D30" i="2"/>
  <c r="T30" i="2" s="1"/>
  <c r="C30" i="2"/>
  <c r="S30" i="2" s="1"/>
  <c r="G494" i="3" s="1"/>
  <c r="N29" i="2"/>
  <c r="M29" i="2"/>
  <c r="J29" i="2"/>
  <c r="I29" i="2"/>
  <c r="H29" i="2"/>
  <c r="G29" i="2"/>
  <c r="F29" i="2"/>
  <c r="E29" i="2"/>
  <c r="D29" i="2"/>
  <c r="T29" i="2" s="1"/>
  <c r="C29" i="2"/>
  <c r="S29" i="2" s="1"/>
  <c r="G484" i="3" s="1"/>
  <c r="N28" i="2"/>
  <c r="M28" i="2"/>
  <c r="J28" i="2"/>
  <c r="I28" i="2"/>
  <c r="H28" i="2"/>
  <c r="G28" i="2"/>
  <c r="F28" i="2"/>
  <c r="E28" i="2"/>
  <c r="D28" i="2"/>
  <c r="T28" i="2" s="1"/>
  <c r="C28" i="2"/>
  <c r="S28" i="2" s="1"/>
  <c r="G466" i="3" s="1"/>
  <c r="N27" i="2"/>
  <c r="M27" i="2"/>
  <c r="J27" i="2"/>
  <c r="I27" i="2"/>
  <c r="H27" i="2"/>
  <c r="G27" i="2"/>
  <c r="F27" i="2"/>
  <c r="E27" i="2"/>
  <c r="D27" i="2"/>
  <c r="T27" i="2" s="1"/>
  <c r="C27" i="2"/>
  <c r="S27" i="2" s="1"/>
  <c r="G449" i="3" s="1"/>
  <c r="N26" i="2"/>
  <c r="M26" i="2"/>
  <c r="J26" i="2"/>
  <c r="I26" i="2"/>
  <c r="H26" i="2"/>
  <c r="G26" i="2"/>
  <c r="F26" i="2"/>
  <c r="E26" i="2"/>
  <c r="D26" i="2"/>
  <c r="T26" i="2" s="1"/>
  <c r="C26" i="2"/>
  <c r="S26" i="2" s="1"/>
  <c r="G437" i="3" s="1"/>
  <c r="N25" i="2"/>
  <c r="M25" i="2"/>
  <c r="J25" i="2"/>
  <c r="I25" i="2"/>
  <c r="H25" i="2"/>
  <c r="G25" i="2"/>
  <c r="F25" i="2"/>
  <c r="E25" i="2"/>
  <c r="D25" i="2"/>
  <c r="T25" i="2" s="1"/>
  <c r="C25" i="2"/>
  <c r="S25" i="2" s="1"/>
  <c r="G414" i="3" s="1"/>
  <c r="N24" i="2"/>
  <c r="M24" i="2"/>
  <c r="J24" i="2"/>
  <c r="I24" i="2"/>
  <c r="H24" i="2"/>
  <c r="G24" i="2"/>
  <c r="F24" i="2"/>
  <c r="E24" i="2"/>
  <c r="D24" i="2"/>
  <c r="T24" i="2" s="1"/>
  <c r="C24" i="2"/>
  <c r="S24" i="2" s="1"/>
  <c r="G380" i="3" s="1"/>
  <c r="N23" i="2"/>
  <c r="M23" i="2"/>
  <c r="J23" i="2"/>
  <c r="I23" i="2"/>
  <c r="H23" i="2"/>
  <c r="G23" i="2"/>
  <c r="F23" i="2"/>
  <c r="E23" i="2"/>
  <c r="D23" i="2"/>
  <c r="T23" i="2" s="1"/>
  <c r="C23" i="2"/>
  <c r="S23" i="2" s="1"/>
  <c r="G366" i="3" s="1"/>
  <c r="N22" i="2"/>
  <c r="M22" i="2"/>
  <c r="J22" i="2"/>
  <c r="I22" i="2"/>
  <c r="H22" i="2"/>
  <c r="G22" i="2"/>
  <c r="F22" i="2"/>
  <c r="E22" i="2"/>
  <c r="D22" i="2"/>
  <c r="T22" i="2" s="1"/>
  <c r="C22" i="2"/>
  <c r="S22" i="2" s="1"/>
  <c r="G338" i="3" s="1"/>
  <c r="N21" i="2"/>
  <c r="M21" i="2"/>
  <c r="J21" i="2"/>
  <c r="I21" i="2"/>
  <c r="H21" i="2"/>
  <c r="G21" i="2"/>
  <c r="F21" i="2"/>
  <c r="E21" i="2"/>
  <c r="D21" i="2"/>
  <c r="T21" i="2" s="1"/>
  <c r="C21" i="2"/>
  <c r="S21" i="2" s="1"/>
  <c r="G322" i="3" s="1"/>
  <c r="N20" i="2"/>
  <c r="M20" i="2"/>
  <c r="J20" i="2"/>
  <c r="I20" i="2"/>
  <c r="H20" i="2"/>
  <c r="G20" i="2"/>
  <c r="F20" i="2"/>
  <c r="E20" i="2"/>
  <c r="D20" i="2"/>
  <c r="T20" i="2" s="1"/>
  <c r="C20" i="2"/>
  <c r="S20" i="2" s="1"/>
  <c r="G313" i="3" s="1"/>
  <c r="N19" i="2"/>
  <c r="M19" i="2"/>
  <c r="J19" i="2"/>
  <c r="I19" i="2"/>
  <c r="H19" i="2"/>
  <c r="G19" i="2"/>
  <c r="F19" i="2"/>
  <c r="E19" i="2"/>
  <c r="D19" i="2"/>
  <c r="T19" i="2" s="1"/>
  <c r="C19" i="2"/>
  <c r="S19" i="2" s="1"/>
  <c r="G291" i="3" s="1"/>
  <c r="N18" i="2"/>
  <c r="M18" i="2"/>
  <c r="J18" i="2"/>
  <c r="I18" i="2"/>
  <c r="H18" i="2"/>
  <c r="G18" i="2"/>
  <c r="F18" i="2"/>
  <c r="E18" i="2"/>
  <c r="D18" i="2"/>
  <c r="T18" i="2" s="1"/>
  <c r="C18" i="2"/>
  <c r="S18" i="2" s="1"/>
  <c r="G279" i="3" s="1"/>
  <c r="N17" i="2"/>
  <c r="M17" i="2"/>
  <c r="J17" i="2"/>
  <c r="I17" i="2"/>
  <c r="H17" i="2"/>
  <c r="G17" i="2"/>
  <c r="F17" i="2"/>
  <c r="E17" i="2"/>
  <c r="D17" i="2"/>
  <c r="T17" i="2" s="1"/>
  <c r="C17" i="2"/>
  <c r="S17" i="2" s="1"/>
  <c r="G263" i="3" s="1"/>
  <c r="N16" i="2"/>
  <c r="M16" i="2"/>
  <c r="J16" i="2"/>
  <c r="I16" i="2"/>
  <c r="H16" i="2"/>
  <c r="G16" i="2"/>
  <c r="F16" i="2"/>
  <c r="E16" i="2"/>
  <c r="D16" i="2"/>
  <c r="T16" i="2" s="1"/>
  <c r="C16" i="2"/>
  <c r="S16" i="2" s="1"/>
  <c r="G254" i="3" s="1"/>
  <c r="N15" i="2"/>
  <c r="M15" i="2"/>
  <c r="J15" i="2"/>
  <c r="I15" i="2"/>
  <c r="H15" i="2"/>
  <c r="G15" i="2"/>
  <c r="F15" i="2"/>
  <c r="E15" i="2"/>
  <c r="D15" i="2"/>
  <c r="T15" i="2" s="1"/>
  <c r="C15" i="2"/>
  <c r="S15" i="2" s="1"/>
  <c r="G240" i="3" s="1"/>
  <c r="N14" i="2"/>
  <c r="M14" i="2"/>
  <c r="J14" i="2"/>
  <c r="I14" i="2"/>
  <c r="H14" i="2"/>
  <c r="G14" i="2"/>
  <c r="F14" i="2"/>
  <c r="E14" i="2"/>
  <c r="D14" i="2"/>
  <c r="T14" i="2" s="1"/>
  <c r="C14" i="2"/>
  <c r="S14" i="2" s="1"/>
  <c r="G209" i="3" s="1"/>
  <c r="N13" i="2"/>
  <c r="M13" i="2"/>
  <c r="J13" i="2"/>
  <c r="I13" i="2"/>
  <c r="H13" i="2"/>
  <c r="G13" i="2"/>
  <c r="F13" i="2"/>
  <c r="E13" i="2"/>
  <c r="D13" i="2"/>
  <c r="T13" i="2" s="1"/>
  <c r="C13" i="2"/>
  <c r="S13" i="2" s="1"/>
  <c r="G182" i="3" s="1"/>
  <c r="N12" i="2"/>
  <c r="M12" i="2"/>
  <c r="J12" i="2"/>
  <c r="I12" i="2"/>
  <c r="H12" i="2"/>
  <c r="G12" i="2"/>
  <c r="F12" i="2"/>
  <c r="E12" i="2"/>
  <c r="D12" i="2"/>
  <c r="T12" i="2" s="1"/>
  <c r="C12" i="2"/>
  <c r="S12" i="2" s="1"/>
  <c r="G170" i="3" s="1"/>
  <c r="N11" i="2"/>
  <c r="M11" i="2"/>
  <c r="J11" i="2"/>
  <c r="I11" i="2"/>
  <c r="H11" i="2"/>
  <c r="G11" i="2"/>
  <c r="F11" i="2"/>
  <c r="E11" i="2"/>
  <c r="D11" i="2"/>
  <c r="T11" i="2" s="1"/>
  <c r="C11" i="2"/>
  <c r="S11" i="2" s="1"/>
  <c r="G158" i="3" s="1"/>
  <c r="N10" i="2"/>
  <c r="M10" i="2"/>
  <c r="J10" i="2"/>
  <c r="I10" i="2"/>
  <c r="H10" i="2"/>
  <c r="G10" i="2"/>
  <c r="F10" i="2"/>
  <c r="E10" i="2"/>
  <c r="D10" i="2"/>
  <c r="T10" i="2" s="1"/>
  <c r="C10" i="2"/>
  <c r="S10" i="2" s="1"/>
  <c r="G139" i="3" s="1"/>
  <c r="N9" i="2"/>
  <c r="M9" i="2"/>
  <c r="J9" i="2"/>
  <c r="I9" i="2"/>
  <c r="H9" i="2"/>
  <c r="G9" i="2"/>
  <c r="F9" i="2"/>
  <c r="E9" i="2"/>
  <c r="D9" i="2"/>
  <c r="T9" i="2" s="1"/>
  <c r="C9" i="2"/>
  <c r="S9" i="2" s="1"/>
  <c r="G126" i="3" s="1"/>
  <c r="N8" i="2"/>
  <c r="M8" i="2"/>
  <c r="J8" i="2"/>
  <c r="I8" i="2"/>
  <c r="H8" i="2"/>
  <c r="G8" i="2"/>
  <c r="F8" i="2"/>
  <c r="E8" i="2"/>
  <c r="D8" i="2"/>
  <c r="T8" i="2" s="1"/>
  <c r="C8" i="2"/>
  <c r="S8" i="2" s="1"/>
  <c r="G110" i="3" s="1"/>
  <c r="N7" i="2"/>
  <c r="M7" i="2"/>
  <c r="J7" i="2"/>
  <c r="I7" i="2"/>
  <c r="H7" i="2"/>
  <c r="G7" i="2"/>
  <c r="F7" i="2"/>
  <c r="E7" i="2"/>
  <c r="D7" i="2"/>
  <c r="T7" i="2" s="1"/>
  <c r="C7" i="2"/>
  <c r="S7" i="2" s="1"/>
  <c r="N6" i="2"/>
  <c r="N33" i="2" s="1"/>
  <c r="M6" i="2"/>
  <c r="J6" i="2"/>
  <c r="J33" i="2" s="1"/>
  <c r="I6" i="2"/>
  <c r="H6" i="2"/>
  <c r="H33" i="2" s="1"/>
  <c r="G6" i="2"/>
  <c r="F6" i="2"/>
  <c r="F33" i="2" s="1"/>
  <c r="E6" i="2"/>
  <c r="D6" i="2"/>
  <c r="C6" i="2"/>
  <c r="S6" i="2" s="1"/>
  <c r="S33" i="2" s="1"/>
  <c r="N5" i="2"/>
  <c r="M5" i="2"/>
  <c r="M33" i="2" s="1"/>
  <c r="J5" i="2"/>
  <c r="I5" i="2"/>
  <c r="I33" i="2" s="1"/>
  <c r="H5" i="2"/>
  <c r="G5" i="2"/>
  <c r="G33" i="2" s="1"/>
  <c r="F5" i="2"/>
  <c r="E5" i="2"/>
  <c r="E33" i="2" s="1"/>
  <c r="D5" i="2"/>
  <c r="T5" i="2" s="1"/>
  <c r="C5" i="2"/>
  <c r="D104" i="3" l="1"/>
  <c r="E56" i="3" s="1"/>
  <c r="T32" i="2"/>
  <c r="C187" i="4"/>
  <c r="H183" i="4" s="1"/>
  <c r="C188" i="4"/>
  <c r="F243" i="4"/>
  <c r="F3" i="4"/>
  <c r="D33" i="2"/>
  <c r="T6" i="2"/>
  <c r="T33" i="2" s="1"/>
  <c r="C33" i="2"/>
  <c r="S5" i="2"/>
  <c r="D518" i="3" l="1"/>
  <c r="D464" i="3"/>
  <c r="D412" i="3"/>
  <c r="D364" i="3"/>
  <c r="D311" i="3"/>
  <c r="D252" i="3"/>
  <c r="D207" i="3"/>
  <c r="D156" i="3"/>
  <c r="D108" i="3"/>
  <c r="D2" i="3"/>
  <c r="G56" i="3"/>
  <c r="G4" i="3"/>
  <c r="F63" i="4"/>
  <c r="F363" i="4"/>
  <c r="F423" i="4"/>
  <c r="F123" i="4"/>
  <c r="F183" i="4"/>
  <c r="F303" i="4"/>
</calcChain>
</file>

<file path=xl/sharedStrings.xml><?xml version="1.0" encoding="utf-8"?>
<sst xmlns="http://schemas.openxmlformats.org/spreadsheetml/2006/main" count="3020" uniqueCount="591">
  <si>
    <t>【折込部数表（エクセル版）のご使用方法のご案内】</t>
    <rPh sb="1" eb="3">
      <t>オリコミ</t>
    </rPh>
    <rPh sb="3" eb="5">
      <t>ブスウ</t>
    </rPh>
    <rPh sb="5" eb="6">
      <t>ヒョウ</t>
    </rPh>
    <rPh sb="11" eb="12">
      <t>バン</t>
    </rPh>
    <rPh sb="15" eb="17">
      <t>シヨウ</t>
    </rPh>
    <rPh sb="17" eb="19">
      <t>ホウホウ</t>
    </rPh>
    <rPh sb="21" eb="23">
      <t>アンナイ</t>
    </rPh>
    <phoneticPr fontId="4"/>
  </si>
  <si>
    <t>この折込部数表（エクセル版）はそのままプリントアウトして手書き用としても</t>
    <rPh sb="2" eb="4">
      <t>オリコミ</t>
    </rPh>
    <rPh sb="4" eb="6">
      <t>ブスウ</t>
    </rPh>
    <rPh sb="6" eb="7">
      <t>ヒョウ</t>
    </rPh>
    <rPh sb="12" eb="13">
      <t>バン</t>
    </rPh>
    <rPh sb="28" eb="30">
      <t>テガ</t>
    </rPh>
    <rPh sb="31" eb="32">
      <t>ヨウ</t>
    </rPh>
    <phoneticPr fontId="4"/>
  </si>
  <si>
    <t>ご使用できますが、シートの折込部数入力欄に数値を入力することによって、</t>
    <rPh sb="1" eb="3">
      <t>シヨウ</t>
    </rPh>
    <rPh sb="13" eb="15">
      <t>オリコミ</t>
    </rPh>
    <rPh sb="15" eb="17">
      <t>ブスウ</t>
    </rPh>
    <rPh sb="17" eb="19">
      <t>ニュウリョク</t>
    </rPh>
    <rPh sb="19" eb="20">
      <t>ラン</t>
    </rPh>
    <rPh sb="21" eb="23">
      <t>スウチ</t>
    </rPh>
    <rPh sb="24" eb="26">
      <t>ニュウリョク</t>
    </rPh>
    <phoneticPr fontId="4"/>
  </si>
  <si>
    <t>　　　　　集計等が簡単にできるツールです。</t>
    <rPh sb="5" eb="7">
      <t>シュウケイ</t>
    </rPh>
    <rPh sb="7" eb="8">
      <t>トウ</t>
    </rPh>
    <rPh sb="9" eb="11">
      <t>カンタン</t>
    </rPh>
    <phoneticPr fontId="4"/>
  </si>
  <si>
    <t>〔シートの説明〕</t>
    <rPh sb="5" eb="7">
      <t>セツメイ</t>
    </rPh>
    <phoneticPr fontId="4"/>
  </si>
  <si>
    <t>シート名</t>
    <rPh sb="3" eb="4">
      <t>メイ</t>
    </rPh>
    <phoneticPr fontId="4"/>
  </si>
  <si>
    <t>内容の説明</t>
    <rPh sb="0" eb="2">
      <t>ナイヨウ</t>
    </rPh>
    <rPh sb="3" eb="5">
      <t>セツメイ</t>
    </rPh>
    <phoneticPr fontId="4"/>
  </si>
  <si>
    <t>各市郡ごとの一覧表で新聞別の折込部数を集計した一覧表です。</t>
    <rPh sb="0" eb="1">
      <t>カク</t>
    </rPh>
    <rPh sb="1" eb="2">
      <t>シ</t>
    </rPh>
    <rPh sb="2" eb="3">
      <t>グン</t>
    </rPh>
    <rPh sb="6" eb="8">
      <t>イチラン</t>
    </rPh>
    <rPh sb="8" eb="9">
      <t>ヒョウ</t>
    </rPh>
    <rPh sb="10" eb="12">
      <t>シンブン</t>
    </rPh>
    <rPh sb="12" eb="13">
      <t>ベツ</t>
    </rPh>
    <rPh sb="14" eb="16">
      <t>オリコミ</t>
    </rPh>
    <rPh sb="16" eb="18">
      <t>ブスウ</t>
    </rPh>
    <rPh sb="19" eb="21">
      <t>シュウケイ</t>
    </rPh>
    <rPh sb="23" eb="25">
      <t>イチラン</t>
    </rPh>
    <rPh sb="25" eb="26">
      <t>ヒョウ</t>
    </rPh>
    <phoneticPr fontId="4"/>
  </si>
  <si>
    <t>各新聞の配布部数欄に折込部数を入力すると各市郡別に集計します。</t>
    <rPh sb="0" eb="1">
      <t>カク</t>
    </rPh>
    <rPh sb="1" eb="3">
      <t>シンブン</t>
    </rPh>
    <rPh sb="4" eb="6">
      <t>ハイフ</t>
    </rPh>
    <rPh sb="6" eb="8">
      <t>ブスウ</t>
    </rPh>
    <rPh sb="8" eb="9">
      <t>ラン</t>
    </rPh>
    <rPh sb="10" eb="12">
      <t>オリコミ</t>
    </rPh>
    <rPh sb="12" eb="14">
      <t>ブスウ</t>
    </rPh>
    <rPh sb="15" eb="17">
      <t>ニュウリョク</t>
    </rPh>
    <rPh sb="20" eb="21">
      <t>カク</t>
    </rPh>
    <rPh sb="21" eb="22">
      <t>シ</t>
    </rPh>
    <rPh sb="22" eb="23">
      <t>グン</t>
    </rPh>
    <rPh sb="23" eb="24">
      <t>ベツ</t>
    </rPh>
    <rPh sb="25" eb="27">
      <t>シュウケイ</t>
    </rPh>
    <phoneticPr fontId="4"/>
  </si>
  <si>
    <t>市郡別部数</t>
    <rPh sb="0" eb="1">
      <t>シ</t>
    </rPh>
    <rPh sb="1" eb="2">
      <t>グン</t>
    </rPh>
    <rPh sb="2" eb="3">
      <t>ベツ</t>
    </rPh>
    <rPh sb="3" eb="5">
      <t>ブスウ</t>
    </rPh>
    <phoneticPr fontId="4"/>
  </si>
  <si>
    <t>（下方向にスクロールして進んでください）</t>
    <rPh sb="1" eb="2">
      <t>シタ</t>
    </rPh>
    <rPh sb="2" eb="4">
      <t>ホウコウ</t>
    </rPh>
    <rPh sb="12" eb="13">
      <t>スス</t>
    </rPh>
    <phoneticPr fontId="4"/>
  </si>
  <si>
    <t>入力された部数はシート「新聞別部数」、シート「県下新聞別集計」に</t>
    <rPh sb="0" eb="2">
      <t>ニュウリョク</t>
    </rPh>
    <rPh sb="5" eb="7">
      <t>ブスウ</t>
    </rPh>
    <rPh sb="12" eb="14">
      <t>シンブン</t>
    </rPh>
    <rPh sb="14" eb="15">
      <t>ベツ</t>
    </rPh>
    <rPh sb="15" eb="17">
      <t>ブスウ</t>
    </rPh>
    <rPh sb="23" eb="24">
      <t>ケン</t>
    </rPh>
    <rPh sb="24" eb="25">
      <t>シタ</t>
    </rPh>
    <rPh sb="25" eb="27">
      <t>シンブン</t>
    </rPh>
    <rPh sb="27" eb="28">
      <t>ベツ</t>
    </rPh>
    <rPh sb="28" eb="30">
      <t>シュウケイ</t>
    </rPh>
    <phoneticPr fontId="4"/>
  </si>
  <si>
    <t>反映されます。</t>
    <rPh sb="0" eb="2">
      <t>ハンエイ</t>
    </rPh>
    <phoneticPr fontId="4"/>
  </si>
  <si>
    <t>各新聞ごとの一覧表で市郡別の折込部数を集計した一覧表です。</t>
    <rPh sb="0" eb="1">
      <t>カク</t>
    </rPh>
    <rPh sb="1" eb="3">
      <t>シンブン</t>
    </rPh>
    <rPh sb="6" eb="8">
      <t>イチラン</t>
    </rPh>
    <rPh sb="8" eb="9">
      <t>ヒョウ</t>
    </rPh>
    <rPh sb="10" eb="11">
      <t>シ</t>
    </rPh>
    <rPh sb="11" eb="12">
      <t>グン</t>
    </rPh>
    <rPh sb="12" eb="13">
      <t>ベツ</t>
    </rPh>
    <rPh sb="14" eb="16">
      <t>オリコミ</t>
    </rPh>
    <rPh sb="16" eb="18">
      <t>ブスウ</t>
    </rPh>
    <rPh sb="19" eb="21">
      <t>シュウケイ</t>
    </rPh>
    <rPh sb="23" eb="25">
      <t>イチラン</t>
    </rPh>
    <rPh sb="25" eb="26">
      <t>ヒョウ</t>
    </rPh>
    <phoneticPr fontId="4"/>
  </si>
  <si>
    <t>新聞別部数</t>
    <rPh sb="0" eb="2">
      <t>シンブン</t>
    </rPh>
    <rPh sb="2" eb="3">
      <t>ベツ</t>
    </rPh>
    <rPh sb="3" eb="5">
      <t>ブスウ</t>
    </rPh>
    <phoneticPr fontId="4"/>
  </si>
  <si>
    <t>シート「市郡別部数表」で入力された部数が反映してます。</t>
    <rPh sb="4" eb="5">
      <t>シ</t>
    </rPh>
    <rPh sb="5" eb="6">
      <t>グン</t>
    </rPh>
    <rPh sb="6" eb="7">
      <t>ベツ</t>
    </rPh>
    <rPh sb="7" eb="9">
      <t>ブスウ</t>
    </rPh>
    <rPh sb="9" eb="10">
      <t>ヒョウ</t>
    </rPh>
    <rPh sb="12" eb="14">
      <t>ニュウリョク</t>
    </rPh>
    <rPh sb="17" eb="19">
      <t>ブスウ</t>
    </rPh>
    <rPh sb="20" eb="22">
      <t>ハンエイ</t>
    </rPh>
    <phoneticPr fontId="4"/>
  </si>
  <si>
    <t>本シートへの直接の入力をされる際は｢シートの保護」を解除されますと</t>
    <rPh sb="0" eb="1">
      <t>ホン</t>
    </rPh>
    <rPh sb="6" eb="8">
      <t>チョクセツ</t>
    </rPh>
    <rPh sb="9" eb="11">
      <t>ニュウリョク</t>
    </rPh>
    <rPh sb="15" eb="16">
      <t>サイ</t>
    </rPh>
    <phoneticPr fontId="4"/>
  </si>
  <si>
    <t>空欄への入力ができます。</t>
    <rPh sb="0" eb="2">
      <t>クウラン</t>
    </rPh>
    <rPh sb="4" eb="6">
      <t>ニュウリョク</t>
    </rPh>
    <phoneticPr fontId="4"/>
  </si>
  <si>
    <t>県下新聞別集計</t>
    <rPh sb="0" eb="1">
      <t>ケン</t>
    </rPh>
    <rPh sb="1" eb="2">
      <t>シタ</t>
    </rPh>
    <rPh sb="2" eb="4">
      <t>シンブン</t>
    </rPh>
    <rPh sb="4" eb="5">
      <t>ベツ</t>
    </rPh>
    <rPh sb="5" eb="7">
      <t>シュウケイ</t>
    </rPh>
    <phoneticPr fontId="4"/>
  </si>
  <si>
    <t>以上</t>
    <rPh sb="0" eb="2">
      <t>イジョウ</t>
    </rPh>
    <phoneticPr fontId="4"/>
  </si>
  <si>
    <t>鹿  児  島  県  全  紙  折  込  部  数  表</t>
  </si>
  <si>
    <t>南日本</t>
  </si>
  <si>
    <t>読　売</t>
  </si>
  <si>
    <t>朝　日</t>
  </si>
  <si>
    <t>毎　日</t>
  </si>
  <si>
    <t>西日本</t>
  </si>
  <si>
    <t>日本経済</t>
    <rPh sb="0" eb="2">
      <t>ニホン</t>
    </rPh>
    <rPh sb="2" eb="4">
      <t>ケイザイ</t>
    </rPh>
    <phoneticPr fontId="15"/>
  </si>
  <si>
    <t>奄美</t>
    <rPh sb="0" eb="2">
      <t>アマミ</t>
    </rPh>
    <phoneticPr fontId="15"/>
  </si>
  <si>
    <t>南海日日</t>
    <rPh sb="0" eb="2">
      <t>ナンカイ</t>
    </rPh>
    <rPh sb="2" eb="4">
      <t>ニチニチ</t>
    </rPh>
    <phoneticPr fontId="15"/>
  </si>
  <si>
    <t>合計</t>
  </si>
  <si>
    <t>部数</t>
  </si>
  <si>
    <t>配布数</t>
  </si>
  <si>
    <t>配布数</t>
    <rPh sb="2" eb="3">
      <t>スウ</t>
    </rPh>
    <phoneticPr fontId="15"/>
  </si>
  <si>
    <r>
      <t>鹿　児　島　市</t>
    </r>
    <r>
      <rPr>
        <sz val="12"/>
        <rFont val="ＭＳ 明朝"/>
        <family val="1"/>
        <charset val="128"/>
      </rPr>
      <t/>
    </r>
    <phoneticPr fontId="15"/>
  </si>
  <si>
    <t>　鹿児島市(旧)</t>
    <rPh sb="1" eb="5">
      <t>カゴシマシ</t>
    </rPh>
    <rPh sb="6" eb="7">
      <t>キュウ</t>
    </rPh>
    <phoneticPr fontId="15"/>
  </si>
  <si>
    <t>　鹿児島市(新)</t>
    <rPh sb="1" eb="5">
      <t>カゴシマシ</t>
    </rPh>
    <rPh sb="6" eb="7">
      <t>シン</t>
    </rPh>
    <phoneticPr fontId="15"/>
  </si>
  <si>
    <t>日　置　市</t>
    <rPh sb="0" eb="1">
      <t>ヒ</t>
    </rPh>
    <rPh sb="2" eb="3">
      <t>チ</t>
    </rPh>
    <rPh sb="4" eb="5">
      <t>シ</t>
    </rPh>
    <phoneticPr fontId="15"/>
  </si>
  <si>
    <t>南　九　州　市</t>
    <rPh sb="0" eb="1">
      <t>ミナミ</t>
    </rPh>
    <rPh sb="2" eb="3">
      <t>キュウ</t>
    </rPh>
    <rPh sb="4" eb="5">
      <t>シュウ</t>
    </rPh>
    <rPh sb="6" eb="7">
      <t>シ</t>
    </rPh>
    <phoneticPr fontId="15"/>
  </si>
  <si>
    <r>
      <t>南　さ　つ　ま　市</t>
    </r>
    <r>
      <rPr>
        <sz val="12"/>
        <rFont val="ＭＳ 明朝"/>
        <family val="1"/>
        <charset val="128"/>
      </rPr>
      <t/>
    </r>
    <rPh sb="0" eb="1">
      <t>ミナミ</t>
    </rPh>
    <rPh sb="8" eb="9">
      <t>シ</t>
    </rPh>
    <phoneticPr fontId="15"/>
  </si>
  <si>
    <t>指　宿　市</t>
    <rPh sb="0" eb="1">
      <t>ユビ</t>
    </rPh>
    <rPh sb="2" eb="3">
      <t>ヤド</t>
    </rPh>
    <rPh sb="4" eb="5">
      <t>シ</t>
    </rPh>
    <phoneticPr fontId="15"/>
  </si>
  <si>
    <t>枕　崎　市</t>
    <phoneticPr fontId="15"/>
  </si>
  <si>
    <t>いちき串木野市</t>
    <rPh sb="3" eb="4">
      <t>クシ</t>
    </rPh>
    <rPh sb="4" eb="5">
      <t>キ</t>
    </rPh>
    <rPh sb="5" eb="6">
      <t>ノ</t>
    </rPh>
    <phoneticPr fontId="15"/>
  </si>
  <si>
    <t>薩摩川内市</t>
    <rPh sb="0" eb="2">
      <t>サツマ</t>
    </rPh>
    <rPh sb="2" eb="5">
      <t>センダイシ</t>
    </rPh>
    <phoneticPr fontId="15"/>
  </si>
  <si>
    <t>阿　久　根　市</t>
    <phoneticPr fontId="15"/>
  </si>
  <si>
    <r>
      <t>出　水　郡</t>
    </r>
    <r>
      <rPr>
        <sz val="12"/>
        <rFont val="ＭＳ 明朝"/>
        <family val="1"/>
        <charset val="128"/>
      </rPr>
      <t/>
    </r>
    <rPh sb="0" eb="1">
      <t>デ</t>
    </rPh>
    <rPh sb="2" eb="3">
      <t>ミズ</t>
    </rPh>
    <rPh sb="4" eb="5">
      <t>グン</t>
    </rPh>
    <phoneticPr fontId="15"/>
  </si>
  <si>
    <t>出　水　市</t>
  </si>
  <si>
    <r>
      <t>薩　摩　郡</t>
    </r>
    <r>
      <rPr>
        <sz val="12"/>
        <rFont val="ＭＳ 明朝"/>
        <family val="1"/>
        <charset val="128"/>
      </rPr>
      <t/>
    </r>
    <rPh sb="0" eb="1">
      <t>サツ</t>
    </rPh>
    <rPh sb="2" eb="3">
      <t>マ</t>
    </rPh>
    <rPh sb="4" eb="5">
      <t>グン</t>
    </rPh>
    <phoneticPr fontId="15"/>
  </si>
  <si>
    <t>伊　佐　市</t>
    <phoneticPr fontId="15"/>
  </si>
  <si>
    <t>姶　良　郡</t>
    <phoneticPr fontId="15"/>
  </si>
  <si>
    <t>姶　良　市</t>
    <rPh sb="0" eb="1">
      <t>アイ</t>
    </rPh>
    <rPh sb="2" eb="3">
      <t>リョウ</t>
    </rPh>
    <rPh sb="4" eb="5">
      <t>シ</t>
    </rPh>
    <phoneticPr fontId="15"/>
  </si>
  <si>
    <r>
      <t>霧　島　市</t>
    </r>
    <r>
      <rPr>
        <sz val="12"/>
        <rFont val="ＭＳ 明朝"/>
        <family val="1"/>
        <charset val="128"/>
      </rPr>
      <t/>
    </r>
    <rPh sb="0" eb="1">
      <t>キリ</t>
    </rPh>
    <rPh sb="2" eb="3">
      <t>シマ</t>
    </rPh>
    <rPh sb="4" eb="5">
      <t>シ</t>
    </rPh>
    <phoneticPr fontId="15"/>
  </si>
  <si>
    <t>曽　於　市</t>
    <rPh sb="0" eb="1">
      <t>ゾ</t>
    </rPh>
    <rPh sb="2" eb="3">
      <t>オ</t>
    </rPh>
    <rPh sb="4" eb="5">
      <t>シ</t>
    </rPh>
    <phoneticPr fontId="15"/>
  </si>
  <si>
    <t>曽　於　郡</t>
    <rPh sb="0" eb="1">
      <t>ゾ</t>
    </rPh>
    <rPh sb="2" eb="3">
      <t>オ</t>
    </rPh>
    <rPh sb="4" eb="5">
      <t>グン</t>
    </rPh>
    <phoneticPr fontId="15"/>
  </si>
  <si>
    <t>鹿　屋　市</t>
    <phoneticPr fontId="15"/>
  </si>
  <si>
    <t>志　布　志　市</t>
    <rPh sb="0" eb="1">
      <t>ココロザシ</t>
    </rPh>
    <rPh sb="2" eb="3">
      <t>ヌノ</t>
    </rPh>
    <rPh sb="4" eb="5">
      <t>ココロザシ</t>
    </rPh>
    <rPh sb="6" eb="7">
      <t>シ</t>
    </rPh>
    <phoneticPr fontId="15"/>
  </si>
  <si>
    <t>垂　水　市</t>
    <rPh sb="0" eb="1">
      <t>タレ</t>
    </rPh>
    <rPh sb="2" eb="3">
      <t>ミズ</t>
    </rPh>
    <rPh sb="4" eb="5">
      <t>シ</t>
    </rPh>
    <phoneticPr fontId="15"/>
  </si>
  <si>
    <r>
      <t>肝　属　郡</t>
    </r>
    <r>
      <rPr>
        <sz val="12"/>
        <rFont val="ＭＳ 明朝"/>
        <family val="1"/>
        <charset val="128"/>
      </rPr>
      <t/>
    </r>
    <rPh sb="0" eb="1">
      <t>キモ</t>
    </rPh>
    <rPh sb="2" eb="3">
      <t>ゾク</t>
    </rPh>
    <rPh sb="4" eb="5">
      <t>グン</t>
    </rPh>
    <phoneticPr fontId="15"/>
  </si>
  <si>
    <t>西　之　表　市</t>
  </si>
  <si>
    <t>熊　毛　郡</t>
  </si>
  <si>
    <t>奄　美　市</t>
    <rPh sb="0" eb="1">
      <t>タチマ</t>
    </rPh>
    <rPh sb="2" eb="3">
      <t>ビ</t>
    </rPh>
    <phoneticPr fontId="15"/>
  </si>
  <si>
    <r>
      <t>大　島　郡</t>
    </r>
    <r>
      <rPr>
        <sz val="12"/>
        <rFont val="ＭＳ 明朝"/>
        <family val="1"/>
        <charset val="128"/>
      </rPr>
      <t/>
    </r>
    <rPh sb="0" eb="1">
      <t>ダイ</t>
    </rPh>
    <rPh sb="2" eb="3">
      <t>シマ</t>
    </rPh>
    <rPh sb="4" eb="5">
      <t>グン</t>
    </rPh>
    <phoneticPr fontId="15"/>
  </si>
  <si>
    <t>合　　　計</t>
  </si>
  <si>
    <t>スポンサー名</t>
  </si>
  <si>
    <t>折込日</t>
    <rPh sb="0" eb="2">
      <t>オリコミ</t>
    </rPh>
    <rPh sb="2" eb="3">
      <t>ビ</t>
    </rPh>
    <phoneticPr fontId="15"/>
  </si>
  <si>
    <t>サイズ</t>
  </si>
  <si>
    <t>折込部数</t>
    <rPh sb="2" eb="4">
      <t>ブスウ</t>
    </rPh>
    <phoneticPr fontId="15"/>
  </si>
  <si>
    <t>請求先</t>
    <rPh sb="0" eb="2">
      <t>セイキュウ</t>
    </rPh>
    <rPh sb="2" eb="3">
      <t>サキ</t>
    </rPh>
    <phoneticPr fontId="15"/>
  </si>
  <si>
    <t>備　考</t>
  </si>
  <si>
    <t>鹿児島市-①</t>
    <phoneticPr fontId="15"/>
  </si>
  <si>
    <t>折込部数　</t>
    <rPh sb="0" eb="2">
      <t>オリコミ</t>
    </rPh>
    <rPh sb="2" eb="4">
      <t>ブスウ</t>
    </rPh>
    <phoneticPr fontId="15"/>
  </si>
  <si>
    <r>
      <t>／</t>
    </r>
    <r>
      <rPr>
        <sz val="16"/>
        <color indexed="8"/>
        <rFont val="ＭＳ Ｐゴシック"/>
        <family val="3"/>
        <charset val="128"/>
      </rPr>
      <t>総部数　</t>
    </r>
    <phoneticPr fontId="15"/>
  </si>
  <si>
    <t>（旧市内計</t>
    <rPh sb="1" eb="4">
      <t>キュウシナイ</t>
    </rPh>
    <rPh sb="4" eb="5">
      <t>ケイ</t>
    </rPh>
    <phoneticPr fontId="15"/>
  </si>
  <si>
    <t>）</t>
    <phoneticPr fontId="4"/>
  </si>
  <si>
    <t>（新市内計</t>
    <rPh sb="1" eb="2">
      <t>シン</t>
    </rPh>
    <rPh sb="2" eb="4">
      <t>シナイ</t>
    </rPh>
    <rPh sb="4" eb="5">
      <t>ケイ</t>
    </rPh>
    <phoneticPr fontId="15"/>
  </si>
  <si>
    <t>＊は合売店</t>
  </si>
  <si>
    <t>南日本新聞販売所 取扱数</t>
    <rPh sb="11" eb="12">
      <t>スウ</t>
    </rPh>
    <phoneticPr fontId="4"/>
  </si>
  <si>
    <t xml:space="preserve">    南     日     本</t>
    <phoneticPr fontId="15"/>
  </si>
  <si>
    <t xml:space="preserve">    読            売</t>
    <phoneticPr fontId="15"/>
  </si>
  <si>
    <t xml:space="preserve">    朝            日</t>
    <phoneticPr fontId="15"/>
  </si>
  <si>
    <t xml:space="preserve">    毎            日</t>
    <phoneticPr fontId="15"/>
  </si>
  <si>
    <t xml:space="preserve">    日   本   経   済</t>
    <phoneticPr fontId="15"/>
  </si>
  <si>
    <t>販売店名</t>
  </si>
  <si>
    <t>合計部数</t>
    <rPh sb="0" eb="2">
      <t>ゴウケイ</t>
    </rPh>
    <phoneticPr fontId="15"/>
  </si>
  <si>
    <t>合計配布部数</t>
    <rPh sb="0" eb="2">
      <t>ゴウケイ</t>
    </rPh>
    <phoneticPr fontId="15"/>
  </si>
  <si>
    <t>部　数</t>
    <phoneticPr fontId="15"/>
  </si>
  <si>
    <t>配布部数</t>
    <phoneticPr fontId="15"/>
  </si>
  <si>
    <t>坂之上南</t>
  </si>
  <si>
    <t>＊坂之上南(南)</t>
  </si>
  <si>
    <t>坂之上中央</t>
  </si>
  <si>
    <t>＊坂之上中央・坂之上(南)</t>
  </si>
  <si>
    <t>坂 之 上</t>
  </si>
  <si>
    <t>和　　田</t>
  </si>
  <si>
    <t>＊和田(南)</t>
  </si>
  <si>
    <t>＊和　田</t>
  </si>
  <si>
    <t>＊和　田(南)</t>
  </si>
  <si>
    <t>南 谷 山</t>
  </si>
  <si>
    <t>＊南谷山(南)</t>
  </si>
  <si>
    <t>＊南谷山</t>
  </si>
  <si>
    <t>谷山中央</t>
  </si>
  <si>
    <t>＊谷山中央</t>
  </si>
  <si>
    <t>東 谷 山</t>
  </si>
  <si>
    <t>＊東谷山(南)</t>
  </si>
  <si>
    <t>＊東谷山</t>
  </si>
  <si>
    <t>西 谷 山</t>
  </si>
  <si>
    <t>＊西谷山(南)</t>
  </si>
  <si>
    <t>＊西谷山</t>
  </si>
  <si>
    <t>中　　山</t>
  </si>
  <si>
    <t>＊中山(南)</t>
  </si>
  <si>
    <t>星 ケ 峯</t>
  </si>
  <si>
    <t>＊星ヶ峯(南)</t>
  </si>
  <si>
    <t>皇 徳 寺</t>
  </si>
  <si>
    <t>＊皇徳寺(南)</t>
  </si>
  <si>
    <t>＊皇徳寺</t>
  </si>
  <si>
    <t>桜 ケ 丘</t>
  </si>
  <si>
    <t>＊桜ヶ丘(南)</t>
  </si>
  <si>
    <t>＊桜ヶ丘</t>
  </si>
  <si>
    <t>宇　　宿</t>
  </si>
  <si>
    <t>＊宇宿(南)</t>
  </si>
  <si>
    <t>＊宇　宿</t>
  </si>
  <si>
    <t>＊宇　宿(南)</t>
  </si>
  <si>
    <t>南 紫 原</t>
  </si>
  <si>
    <t>＊南紫原(南)</t>
  </si>
  <si>
    <t>＊南紫原</t>
  </si>
  <si>
    <t>真　　砂</t>
  </si>
  <si>
    <t>＊真砂(南)</t>
  </si>
  <si>
    <t>＊真　砂</t>
  </si>
  <si>
    <t>＊真　砂(南)</t>
  </si>
  <si>
    <t>鴨　　池</t>
  </si>
  <si>
    <t>＊鴨池(南)</t>
  </si>
  <si>
    <t>＊鴨　池</t>
  </si>
  <si>
    <t>＊鴨　池(南)</t>
  </si>
  <si>
    <t>下 荒 田</t>
  </si>
  <si>
    <t>＊下荒田(南)</t>
  </si>
  <si>
    <t>＊下荒田</t>
  </si>
  <si>
    <t>上 荒 田</t>
  </si>
  <si>
    <t>＊上荒田</t>
  </si>
  <si>
    <t>唐　　湊</t>
  </si>
  <si>
    <t>＊唐　湊</t>
  </si>
  <si>
    <t>南 田 上</t>
  </si>
  <si>
    <t>＊南田上(南)</t>
  </si>
  <si>
    <t>＊南田上</t>
  </si>
  <si>
    <t>田　　上</t>
  </si>
  <si>
    <t>＊田　上</t>
  </si>
  <si>
    <t>西 田 上</t>
  </si>
  <si>
    <t>＊西田上</t>
  </si>
  <si>
    <t>西郷団地</t>
  </si>
  <si>
    <t>＊西郷団地</t>
  </si>
  <si>
    <t>武岡明和</t>
  </si>
  <si>
    <t>＊武岡明和(南)</t>
  </si>
  <si>
    <t>＊武岡明和</t>
  </si>
  <si>
    <t>伊敷中央</t>
  </si>
  <si>
    <t>＊伊敷中央(南)</t>
  </si>
  <si>
    <t>伊敷団地</t>
  </si>
  <si>
    <t>＊伊敷団地(南)</t>
  </si>
  <si>
    <t>＊伊敷団地</t>
  </si>
  <si>
    <t>緑 ヶ 丘</t>
  </si>
  <si>
    <t>＊緑ヶ丘(南)</t>
  </si>
  <si>
    <t>花野光ヶ丘</t>
  </si>
  <si>
    <t>＊花野光ヶ丘(南)</t>
  </si>
  <si>
    <t>＊花野光ヶ丘</t>
  </si>
  <si>
    <t>伊 敷 台</t>
  </si>
  <si>
    <t>玉里団地</t>
  </si>
  <si>
    <t>城山北部</t>
  </si>
  <si>
    <t>＊城山北部</t>
  </si>
  <si>
    <t>城西中央</t>
  </si>
  <si>
    <t>＊城西中央</t>
  </si>
  <si>
    <t>武　　町</t>
  </si>
  <si>
    <t>＊武　町</t>
  </si>
  <si>
    <t>鶴　　丸</t>
  </si>
  <si>
    <t>＊鶴　丸</t>
  </si>
  <si>
    <t>城　　南</t>
  </si>
  <si>
    <t>＊城　南</t>
  </si>
  <si>
    <t>中　　央</t>
  </si>
  <si>
    <t>＊中　央</t>
  </si>
  <si>
    <t>城　　東</t>
  </si>
  <si>
    <t>＊城　東</t>
  </si>
  <si>
    <t>東　　部</t>
  </si>
  <si>
    <t>上　　町</t>
  </si>
  <si>
    <t>吉野中央</t>
  </si>
  <si>
    <t>＊吉野中央(南)</t>
  </si>
  <si>
    <t>＊吉野中央</t>
  </si>
  <si>
    <t>吉　　野</t>
  </si>
  <si>
    <t>＊吉野(南)</t>
  </si>
  <si>
    <t>＊吉　野</t>
  </si>
  <si>
    <t>吉 田 南</t>
  </si>
  <si>
    <t>＊吉田南(南)</t>
  </si>
  <si>
    <t>桜　　島</t>
  </si>
  <si>
    <t>＊桜島(南)</t>
  </si>
  <si>
    <t>＊桜　島(南)</t>
  </si>
  <si>
    <t>鹿児島市-②</t>
    <phoneticPr fontId="15"/>
  </si>
  <si>
    <r>
      <t>／</t>
    </r>
    <r>
      <rPr>
        <sz val="16"/>
        <color indexed="9"/>
        <rFont val="ＭＳ Ｐゴシック"/>
        <family val="3"/>
        <charset val="128"/>
      </rPr>
      <t>総部数　</t>
    </r>
    <phoneticPr fontId="15"/>
  </si>
  <si>
    <t>◆は新市内</t>
    <rPh sb="2" eb="3">
      <t>シン</t>
    </rPh>
    <rPh sb="3" eb="5">
      <t>シナイ</t>
    </rPh>
    <phoneticPr fontId="15"/>
  </si>
  <si>
    <t>全　国　紙　専　売　店　・　合　売　店</t>
  </si>
  <si>
    <t>＊伊敷(朝)</t>
  </si>
  <si>
    <t>＊吉　野(朝)</t>
  </si>
  <si>
    <t>伊　　敷</t>
  </si>
  <si>
    <t>＊伊　敷(朝)</t>
  </si>
  <si>
    <t>甲　　東</t>
  </si>
  <si>
    <t>田上･武岡</t>
  </si>
  <si>
    <t>＊田上・武岡(朝)</t>
  </si>
  <si>
    <t>城西・薬師</t>
  </si>
  <si>
    <t>＊城西・薬師(朝)</t>
  </si>
  <si>
    <t>鹿児島東部</t>
  </si>
  <si>
    <t>＊鹿児島東部(朝)</t>
  </si>
  <si>
    <t>草 牟 田</t>
  </si>
  <si>
    <t>荒田・鴨池</t>
  </si>
  <si>
    <t>＊荒田・鴨池(朝)</t>
  </si>
  <si>
    <t>城　　西</t>
  </si>
  <si>
    <t>紫　　原</t>
  </si>
  <si>
    <t>＊紫　原(朝)</t>
  </si>
  <si>
    <t>西鹿児島</t>
  </si>
  <si>
    <t>武　　岡</t>
  </si>
  <si>
    <t>南鹿児島</t>
  </si>
  <si>
    <t>谷山東部</t>
  </si>
  <si>
    <t>谷　　山</t>
  </si>
  <si>
    <t>桜 ヶ 丘</t>
  </si>
  <si>
    <t>荒　　田</t>
  </si>
  <si>
    <t>新 市 内 は 市 外 料 金 を 適 用</t>
    <phoneticPr fontId="4"/>
  </si>
  <si>
    <t>◆喜　入</t>
  </si>
  <si>
    <t>◆＊喜　入</t>
  </si>
  <si>
    <t>◆松　元</t>
  </si>
  <si>
    <t>◆＊松　元</t>
  </si>
  <si>
    <t>◆郡　山</t>
  </si>
  <si>
    <t>◆＊郡　山</t>
  </si>
  <si>
    <t>　旧市内計</t>
  </si>
  <si>
    <t>　旧市内計</t>
    <rPh sb="1" eb="2">
      <t>キュウ</t>
    </rPh>
    <rPh sb="2" eb="4">
      <t>シナイ</t>
    </rPh>
    <rPh sb="4" eb="5">
      <t>ケイ</t>
    </rPh>
    <phoneticPr fontId="15"/>
  </si>
  <si>
    <t>◆新市内計</t>
  </si>
  <si>
    <t>◆新市内計</t>
    <rPh sb="1" eb="2">
      <t>シン</t>
    </rPh>
    <rPh sb="2" eb="4">
      <t>シナイ</t>
    </rPh>
    <rPh sb="4" eb="5">
      <t>ケイ</t>
    </rPh>
    <phoneticPr fontId="15"/>
  </si>
  <si>
    <t>販売所取扱計</t>
    <rPh sb="0" eb="3">
      <t>ハンバイショ</t>
    </rPh>
    <rPh sb="3" eb="5">
      <t>トリアツカイ</t>
    </rPh>
    <rPh sb="5" eb="6">
      <t>ケイ</t>
    </rPh>
    <phoneticPr fontId="4"/>
  </si>
  <si>
    <t>南日本計</t>
    <rPh sb="0" eb="1">
      <t>ミナミ</t>
    </rPh>
    <rPh sb="1" eb="3">
      <t>ニホン</t>
    </rPh>
    <rPh sb="3" eb="4">
      <t>ケイ</t>
    </rPh>
    <phoneticPr fontId="15"/>
  </si>
  <si>
    <t>読売計</t>
    <rPh sb="0" eb="2">
      <t>ヨミウリ</t>
    </rPh>
    <rPh sb="2" eb="3">
      <t>ケイ</t>
    </rPh>
    <phoneticPr fontId="15"/>
  </si>
  <si>
    <t>朝日計</t>
    <rPh sb="0" eb="2">
      <t>アサヒ</t>
    </rPh>
    <rPh sb="2" eb="3">
      <t>ケイ</t>
    </rPh>
    <phoneticPr fontId="4"/>
  </si>
  <si>
    <t>毎日計</t>
    <rPh sb="0" eb="2">
      <t>マイニチ</t>
    </rPh>
    <rPh sb="2" eb="3">
      <t>ケイ</t>
    </rPh>
    <phoneticPr fontId="15"/>
  </si>
  <si>
    <t>日経計</t>
    <rPh sb="0" eb="2">
      <t>ニッケイ</t>
    </rPh>
    <rPh sb="2" eb="3">
      <t>ケイ</t>
    </rPh>
    <phoneticPr fontId="15"/>
  </si>
  <si>
    <t>日置市</t>
    <rPh sb="2" eb="3">
      <t>シ</t>
    </rPh>
    <phoneticPr fontId="15"/>
  </si>
  <si>
    <t>吹　　上</t>
  </si>
  <si>
    <t>＊吹　上</t>
  </si>
  <si>
    <t>日　　置</t>
  </si>
  <si>
    <t>＊日　置</t>
  </si>
  <si>
    <t>伊 集 院</t>
  </si>
  <si>
    <t>＊伊集院</t>
  </si>
  <si>
    <t>伊集院中央</t>
  </si>
  <si>
    <t>＊伊集院中央</t>
  </si>
  <si>
    <t>伊集院北</t>
  </si>
  <si>
    <t>＊伊集院北</t>
  </si>
  <si>
    <t>＊伊集院北部</t>
  </si>
  <si>
    <t>東 市 来</t>
  </si>
  <si>
    <t>＊東市来</t>
  </si>
  <si>
    <t>南九州市</t>
    <rPh sb="0" eb="1">
      <t>ミナミ</t>
    </rPh>
    <rPh sb="1" eb="3">
      <t>キュウシュウ</t>
    </rPh>
    <rPh sb="3" eb="4">
      <t>シ</t>
    </rPh>
    <phoneticPr fontId="15"/>
  </si>
  <si>
    <r>
      <t>／</t>
    </r>
    <r>
      <rPr>
        <sz val="16"/>
        <color indexed="8"/>
        <rFont val="ＭＳ 明朝"/>
        <family val="1"/>
        <charset val="128"/>
      </rPr>
      <t>総部数　</t>
    </r>
    <phoneticPr fontId="15"/>
  </si>
  <si>
    <t>川　　辺</t>
  </si>
  <si>
    <t>＊川　辺</t>
  </si>
  <si>
    <t>南九州中央</t>
  </si>
  <si>
    <t>＊南九州中央</t>
  </si>
  <si>
    <t>えい開聞</t>
  </si>
  <si>
    <t>＊えい開聞</t>
  </si>
  <si>
    <t>南さつま市</t>
    <rPh sb="0" eb="1">
      <t>ミナミ</t>
    </rPh>
    <phoneticPr fontId="15"/>
  </si>
  <si>
    <t>加 世 田</t>
  </si>
  <si>
    <t>＊加世田</t>
  </si>
  <si>
    <t>加世田西部</t>
  </si>
  <si>
    <t>＊加世田西部</t>
  </si>
  <si>
    <t>大浦笠沙</t>
  </si>
  <si>
    <t>＊大浦笠沙</t>
  </si>
  <si>
    <t>指宿市</t>
    <phoneticPr fontId="15"/>
  </si>
  <si>
    <t>指　　宿</t>
  </si>
  <si>
    <t>＊指　宿</t>
  </si>
  <si>
    <t>指宿北部</t>
  </si>
  <si>
    <t>＊指宿北部</t>
  </si>
  <si>
    <t>山　　川</t>
  </si>
  <si>
    <t>＊山　川</t>
  </si>
  <si>
    <t>枕崎市</t>
  </si>
  <si>
    <t>枕　　崎</t>
  </si>
  <si>
    <t>＊枕　崎</t>
  </si>
  <si>
    <t>いちき串木野市</t>
    <phoneticPr fontId="15"/>
  </si>
  <si>
    <t>串 木 野</t>
  </si>
  <si>
    <t>＊串木野</t>
  </si>
  <si>
    <t>串木野西部</t>
  </si>
  <si>
    <t>＊串木野西部</t>
  </si>
  <si>
    <t>市　　来</t>
  </si>
  <si>
    <t>＊市　来</t>
  </si>
  <si>
    <t>薩摩川内市</t>
    <rPh sb="0" eb="2">
      <t>サツマ</t>
    </rPh>
    <phoneticPr fontId="15"/>
  </si>
  <si>
    <t>★は離島</t>
  </si>
  <si>
    <t>川　　内</t>
  </si>
  <si>
    <t>＊川　内</t>
  </si>
  <si>
    <t>さつま川内</t>
  </si>
  <si>
    <t>＊さつま川内</t>
  </si>
  <si>
    <t>隈 之 城</t>
  </si>
  <si>
    <t>＊隈之城</t>
  </si>
  <si>
    <t>西　　方</t>
  </si>
  <si>
    <t>＊西　方</t>
  </si>
  <si>
    <t>川 内 北</t>
  </si>
  <si>
    <t>＊川内北</t>
  </si>
  <si>
    <t>川内南部</t>
  </si>
  <si>
    <t>＊川内南(市比野)</t>
  </si>
  <si>
    <t>＊川内南部</t>
  </si>
  <si>
    <t>入　　来</t>
  </si>
  <si>
    <t>＊入　来</t>
  </si>
  <si>
    <t>祁 答 院</t>
  </si>
  <si>
    <t>＊祁答院</t>
  </si>
  <si>
    <t>★長  浜</t>
  </si>
  <si>
    <t>★青  瀬</t>
  </si>
  <si>
    <t>★鹿  島</t>
  </si>
  <si>
    <t>★里</t>
  </si>
  <si>
    <t>★中  甑</t>
  </si>
  <si>
    <t>★＊中　甑</t>
  </si>
  <si>
    <t>★江  石</t>
  </si>
  <si>
    <t>★平  良</t>
  </si>
  <si>
    <t>川内中央</t>
  </si>
  <si>
    <t>上 川 内</t>
  </si>
  <si>
    <t>川内向田</t>
  </si>
  <si>
    <t>阿久根市</t>
    <phoneticPr fontId="15"/>
  </si>
  <si>
    <t>阿久根</t>
  </si>
  <si>
    <t>＊阿久根</t>
  </si>
  <si>
    <t>阿久根脇本</t>
  </si>
  <si>
    <t>＊阿久根脇本</t>
  </si>
  <si>
    <t>阿 久 根</t>
  </si>
  <si>
    <t>出水郡</t>
    <phoneticPr fontId="15"/>
  </si>
  <si>
    <t>西長島</t>
  </si>
  <si>
    <t>＊西長島</t>
  </si>
  <si>
    <t>東長島</t>
  </si>
  <si>
    <t>＊東長島</t>
  </si>
  <si>
    <t>出水市</t>
    <phoneticPr fontId="15"/>
  </si>
  <si>
    <t>出　　水</t>
  </si>
  <si>
    <t>＊出　水</t>
  </si>
  <si>
    <t>出水西部</t>
  </si>
  <si>
    <t>＊出水西部</t>
  </si>
  <si>
    <t>出水北部</t>
  </si>
  <si>
    <t>＊出水北部</t>
  </si>
  <si>
    <t>高 尾 野</t>
  </si>
  <si>
    <t>＊高尾野</t>
  </si>
  <si>
    <t>野　　田</t>
  </si>
  <si>
    <t>＊野　田</t>
  </si>
  <si>
    <t>薩摩郡</t>
    <phoneticPr fontId="15"/>
  </si>
  <si>
    <t>宮 之 城</t>
  </si>
  <si>
    <t>＊宮之城</t>
  </si>
  <si>
    <t>さ  つ  ま</t>
  </si>
  <si>
    <t>＊さつま</t>
  </si>
  <si>
    <t>＊山  崎(朝)</t>
  </si>
  <si>
    <t>山    崎</t>
  </si>
  <si>
    <t>伊佐市</t>
    <phoneticPr fontId="15"/>
  </si>
  <si>
    <t>大　　口</t>
  </si>
  <si>
    <t>＊大　口</t>
  </si>
  <si>
    <t>大口北部</t>
  </si>
  <si>
    <t>＊大口北部</t>
  </si>
  <si>
    <t>菱　　刈</t>
  </si>
  <si>
    <t>＊菱　刈</t>
  </si>
  <si>
    <t>姶良郡</t>
    <phoneticPr fontId="15"/>
  </si>
  <si>
    <t>湧　　水</t>
  </si>
  <si>
    <t>＊湧　水</t>
  </si>
  <si>
    <t>姶良市</t>
    <rPh sb="2" eb="3">
      <t>シ</t>
    </rPh>
    <phoneticPr fontId="15"/>
  </si>
  <si>
    <t>姶良重富</t>
  </si>
  <si>
    <t>＊姶良重富</t>
  </si>
  <si>
    <t>帖　　佐</t>
  </si>
  <si>
    <t>＊帖　佐</t>
  </si>
  <si>
    <t>姶良東部</t>
  </si>
  <si>
    <t>＊姶良東部</t>
  </si>
  <si>
    <t>姶良蒲生</t>
  </si>
  <si>
    <t>＊姶良蒲生</t>
  </si>
  <si>
    <t>加治木東部</t>
  </si>
  <si>
    <t>＊加治木東部</t>
  </si>
  <si>
    <t>加治木南部</t>
  </si>
  <si>
    <t>＊加治木南部</t>
  </si>
  <si>
    <t>姶    良</t>
  </si>
  <si>
    <t>加 治 木</t>
  </si>
  <si>
    <t>霧島市</t>
    <rPh sb="0" eb="2">
      <t>キリシマ</t>
    </rPh>
    <phoneticPr fontId="15"/>
  </si>
  <si>
    <t>国分中央</t>
  </si>
  <si>
    <t>＊国分中央</t>
  </si>
  <si>
    <t>東 国 分</t>
  </si>
  <si>
    <t>＊東国分</t>
  </si>
  <si>
    <t>国 分 北</t>
  </si>
  <si>
    <t>＊国分北</t>
  </si>
  <si>
    <t>隼　　人</t>
  </si>
  <si>
    <t>＊隼　人</t>
  </si>
  <si>
    <t>日 当 山</t>
  </si>
  <si>
    <t>＊日当山</t>
  </si>
  <si>
    <t>福　　山</t>
  </si>
  <si>
    <t>＊福　山</t>
  </si>
  <si>
    <t>み ぞ べ</t>
  </si>
  <si>
    <t>＊みぞべ</t>
  </si>
  <si>
    <t>霧　　島</t>
  </si>
  <si>
    <t>＊霧　島</t>
  </si>
  <si>
    <t>牧　　園</t>
  </si>
  <si>
    <t>＊牧　園</t>
  </si>
  <si>
    <t>横　　川</t>
  </si>
  <si>
    <t>＊横　川</t>
  </si>
  <si>
    <t>国分東部</t>
  </si>
  <si>
    <t>国分西部</t>
  </si>
  <si>
    <t>国分南部</t>
  </si>
  <si>
    <t>溝    辺</t>
  </si>
  <si>
    <t>霧    島</t>
  </si>
  <si>
    <t>曽於市</t>
    <rPh sb="2" eb="3">
      <t>シ</t>
    </rPh>
    <phoneticPr fontId="15"/>
  </si>
  <si>
    <t>財　　部</t>
  </si>
  <si>
    <t>＊財　部</t>
  </si>
  <si>
    <t>末　　吉</t>
  </si>
  <si>
    <t>＊末　吉</t>
  </si>
  <si>
    <t>岩川西部</t>
  </si>
  <si>
    <t>＊岩川西部</t>
  </si>
  <si>
    <t>大　　隅</t>
  </si>
  <si>
    <t>＊大　隅</t>
  </si>
  <si>
    <t>曽於郡</t>
    <phoneticPr fontId="15"/>
  </si>
  <si>
    <t>大　　崎</t>
  </si>
  <si>
    <t>＊大　崎</t>
  </si>
  <si>
    <t>菱　　田</t>
  </si>
  <si>
    <t>＊菱　田</t>
  </si>
  <si>
    <t>野　　方</t>
  </si>
  <si>
    <t>＊野　方</t>
  </si>
  <si>
    <t>鹿屋市</t>
    <phoneticPr fontId="15"/>
  </si>
  <si>
    <t>鹿屋第一</t>
  </si>
  <si>
    <t>＊鹿屋第一</t>
  </si>
  <si>
    <t>笠 之 原</t>
  </si>
  <si>
    <t>＊笠之原</t>
  </si>
  <si>
    <t>鹿屋西部</t>
  </si>
  <si>
    <t>＊鹿屋西部</t>
  </si>
  <si>
    <t>鹿屋南部</t>
  </si>
  <si>
    <t>＊鹿屋南部</t>
  </si>
  <si>
    <t>大姶良高須</t>
  </si>
  <si>
    <t>＊大姶良高須</t>
  </si>
  <si>
    <t>鹿屋古江</t>
  </si>
  <si>
    <t>＊鹿屋古江</t>
  </si>
  <si>
    <t>＊古　江</t>
  </si>
  <si>
    <t>鹿 屋 北</t>
  </si>
  <si>
    <t>＊鹿屋北</t>
  </si>
  <si>
    <t>輝　　北</t>
  </si>
  <si>
    <t>＊輝　北</t>
  </si>
  <si>
    <t>串　　良</t>
  </si>
  <si>
    <t>＊串　良</t>
  </si>
  <si>
    <t>吾　　平</t>
  </si>
  <si>
    <t>＊吾　平</t>
  </si>
  <si>
    <t>鹿屋東部</t>
  </si>
  <si>
    <t>市　　成</t>
  </si>
  <si>
    <t>志布志市</t>
    <rPh sb="0" eb="3">
      <t>シブシ</t>
    </rPh>
    <rPh sb="3" eb="4">
      <t>シ</t>
    </rPh>
    <phoneticPr fontId="15"/>
  </si>
  <si>
    <t>松　　山</t>
  </si>
  <si>
    <t>＊松　山</t>
  </si>
  <si>
    <t>志 布 志</t>
  </si>
  <si>
    <t>＊志布志</t>
  </si>
  <si>
    <t>志布志東部</t>
  </si>
  <si>
    <t>＊志布志東部</t>
  </si>
  <si>
    <t>有明中央</t>
  </si>
  <si>
    <t>＊有明中央</t>
  </si>
  <si>
    <t>垂水市</t>
    <phoneticPr fontId="15"/>
  </si>
  <si>
    <t>新　　城</t>
  </si>
  <si>
    <t>＊新　城</t>
  </si>
  <si>
    <t>垂　　水</t>
  </si>
  <si>
    <t>＊垂　水</t>
  </si>
  <si>
    <t>牛　　根</t>
  </si>
  <si>
    <t>＊牛　根</t>
  </si>
  <si>
    <t>肝属郡</t>
    <phoneticPr fontId="15"/>
  </si>
  <si>
    <t>東 串 良</t>
  </si>
  <si>
    <t>＊東串良</t>
  </si>
  <si>
    <t>高　　山</t>
  </si>
  <si>
    <t>＊高　山</t>
  </si>
  <si>
    <t>肝付内之浦</t>
  </si>
  <si>
    <t>＊肝付内之浦</t>
  </si>
  <si>
    <t>大 根 占</t>
  </si>
  <si>
    <t>＊大根占</t>
  </si>
  <si>
    <t>根　　占</t>
  </si>
  <si>
    <t>＊根　占</t>
  </si>
  <si>
    <t>田　　代</t>
  </si>
  <si>
    <t>＊田　代</t>
  </si>
  <si>
    <t>佐　　多</t>
  </si>
  <si>
    <t>＊佐　多</t>
  </si>
  <si>
    <t>西之表市</t>
    <phoneticPr fontId="15"/>
  </si>
  <si>
    <t>★西之表</t>
  </si>
  <si>
    <t>★＊西之表</t>
  </si>
  <si>
    <t>熊毛郡</t>
    <phoneticPr fontId="15"/>
  </si>
  <si>
    <t>★中種子</t>
  </si>
  <si>
    <t>★＊中種子</t>
  </si>
  <si>
    <t>★南種子</t>
  </si>
  <si>
    <t>★＊南種子</t>
  </si>
  <si>
    <t>★上屋久</t>
  </si>
  <si>
    <t>★＊上屋久</t>
  </si>
  <si>
    <t>★下屋久</t>
  </si>
  <si>
    <t>★＊下屋久</t>
  </si>
  <si>
    <t>奄美市</t>
    <rPh sb="0" eb="2">
      <t>アマミ</t>
    </rPh>
    <phoneticPr fontId="15"/>
  </si>
  <si>
    <t>奄　　　美</t>
    <rPh sb="0" eb="1">
      <t>エン</t>
    </rPh>
    <rPh sb="4" eb="5">
      <t>ビ</t>
    </rPh>
    <phoneticPr fontId="15"/>
  </si>
  <si>
    <t>南　海　日　日</t>
    <phoneticPr fontId="15"/>
  </si>
  <si>
    <t xml:space="preserve">     南     日     本</t>
    <phoneticPr fontId="15"/>
  </si>
  <si>
    <t xml:space="preserve">     読            売</t>
    <phoneticPr fontId="15"/>
  </si>
  <si>
    <t xml:space="preserve">     西     日     本</t>
    <phoneticPr fontId="15"/>
  </si>
  <si>
    <t>配布部数</t>
    <rPh sb="0" eb="2">
      <t>ハイフ</t>
    </rPh>
    <rPh sb="2" eb="4">
      <t>ブスウ</t>
    </rPh>
    <phoneticPr fontId="15"/>
  </si>
  <si>
    <t>★名瀬第一</t>
  </si>
  <si>
    <t>★名  瀬</t>
  </si>
  <si>
    <t>★＊奄美(朝)</t>
  </si>
  <si>
    <t>★名瀬第二</t>
  </si>
  <si>
    <t>★名瀬第三</t>
  </si>
  <si>
    <t>★名瀬第四</t>
  </si>
  <si>
    <t>★名瀬第六</t>
  </si>
  <si>
    <t>★名瀬第七</t>
  </si>
  <si>
    <t>読売計</t>
    <rPh sb="0" eb="2">
      <t>ヨミウリ</t>
    </rPh>
    <rPh sb="2" eb="3">
      <t>ケイ</t>
    </rPh>
    <phoneticPr fontId="4"/>
  </si>
  <si>
    <t>★名瀬輪内</t>
  </si>
  <si>
    <t>★名瀬第八</t>
  </si>
  <si>
    <t>★名瀬古見</t>
  </si>
  <si>
    <t xml:space="preserve">     朝            日</t>
  </si>
  <si>
    <t xml:space="preserve">     毎            日</t>
  </si>
  <si>
    <t>★名瀬第九</t>
  </si>
  <si>
    <t>★名瀬朝仁</t>
  </si>
  <si>
    <t>配布部数</t>
    <rPh sb="0" eb="2">
      <t>ハイフ</t>
    </rPh>
    <rPh sb="2" eb="4">
      <t>ブスウ</t>
    </rPh>
    <phoneticPr fontId="4"/>
  </si>
  <si>
    <t>★古見方</t>
  </si>
  <si>
    <t>★名瀬小宿</t>
  </si>
  <si>
    <t>★奄  美</t>
  </si>
  <si>
    <t>★＊名瀬</t>
  </si>
  <si>
    <t>★笠利　Ｄ</t>
  </si>
  <si>
    <t>★住用　Ｄ</t>
  </si>
  <si>
    <t>★住用村Ｄ</t>
  </si>
  <si>
    <t>奄美計</t>
    <rPh sb="0" eb="2">
      <t>アマミ</t>
    </rPh>
    <rPh sb="2" eb="3">
      <t>ケイ</t>
    </rPh>
    <phoneticPr fontId="4"/>
  </si>
  <si>
    <t>南海計</t>
    <rPh sb="0" eb="2">
      <t>ナンカイ</t>
    </rPh>
    <rPh sb="2" eb="3">
      <t>ケイ</t>
    </rPh>
    <phoneticPr fontId="4"/>
  </si>
  <si>
    <t>南日本計</t>
    <rPh sb="0" eb="3">
      <t>ミナミニホン</t>
    </rPh>
    <rPh sb="3" eb="4">
      <t>ケイ</t>
    </rPh>
    <phoneticPr fontId="4"/>
  </si>
  <si>
    <t>毎日計</t>
    <rPh sb="0" eb="3">
      <t>マイニチケイ</t>
    </rPh>
    <phoneticPr fontId="4"/>
  </si>
  <si>
    <t>日経計</t>
    <rPh sb="0" eb="3">
      <t>ニッケイケイ</t>
    </rPh>
    <phoneticPr fontId="4"/>
  </si>
  <si>
    <t>大島郡</t>
    <phoneticPr fontId="15"/>
  </si>
  <si>
    <t>配布部数</t>
    <rPh sb="0" eb="2">
      <t>ハイフ</t>
    </rPh>
    <phoneticPr fontId="15"/>
  </si>
  <si>
    <t>★龍郷　Ｄ</t>
  </si>
  <si>
    <t>★龍郷第１Ｄ</t>
  </si>
  <si>
    <t>★瀬戸内</t>
  </si>
  <si>
    <t>★＊喜　界</t>
  </si>
  <si>
    <t>★瀬戸内Ｄ</t>
  </si>
  <si>
    <t>★龍郷第２Ｄ</t>
  </si>
  <si>
    <t>★＊喜  界(朝)</t>
  </si>
  <si>
    <t>★＊徳之島(朝)</t>
  </si>
  <si>
    <t>★宇検　Ｄ</t>
  </si>
  <si>
    <t>★瀬戸内第１Ｄ</t>
  </si>
  <si>
    <t>★亀  津</t>
  </si>
  <si>
    <t>★＊和　泊</t>
  </si>
  <si>
    <t>★大和　Ｄ</t>
  </si>
  <si>
    <t>★瀬戸内第２Ｄ</t>
  </si>
  <si>
    <t>★天  城</t>
  </si>
  <si>
    <t>★＊知　名</t>
  </si>
  <si>
    <t>★喜界　Ｋ</t>
  </si>
  <si>
    <t>★伊  仙</t>
  </si>
  <si>
    <t>★＊与　論</t>
  </si>
  <si>
    <t>★徳之島Ｔ</t>
  </si>
  <si>
    <t>★和  泊</t>
  </si>
  <si>
    <t>★天城　Ｔ</t>
  </si>
  <si>
    <t>★加計呂麻</t>
  </si>
  <si>
    <t>★知  名</t>
  </si>
  <si>
    <t>★伊仙　Ｔ</t>
  </si>
  <si>
    <t>★＊与論(南海)</t>
  </si>
  <si>
    <t>★和泊　Ｏ</t>
  </si>
  <si>
    <t>★知名　Ｏ</t>
  </si>
  <si>
    <t>★＊瀬戸内</t>
  </si>
  <si>
    <t>★与論　Ｙ</t>
  </si>
  <si>
    <t>★喜界島</t>
  </si>
  <si>
    <t>★＊喜界(朝）</t>
  </si>
  <si>
    <t>★天　城</t>
  </si>
  <si>
    <t>★＊亀　津</t>
  </si>
  <si>
    <t>★徳之島</t>
  </si>
  <si>
    <t>★＊天　城</t>
  </si>
  <si>
    <t>★＊伊　仙</t>
  </si>
  <si>
    <t>南　日　本　新　聞 　折　込　申　込　書</t>
    <rPh sb="0" eb="5">
      <t>ミナミニホン</t>
    </rPh>
    <phoneticPr fontId="1"/>
  </si>
  <si>
    <t>折込日</t>
  </si>
  <si>
    <t>総部数</t>
    <rPh sb="0" eb="1">
      <t>ソウ</t>
    </rPh>
    <phoneticPr fontId="15"/>
  </si>
  <si>
    <t>折込部数</t>
  </si>
  <si>
    <t>スポンサー</t>
  </si>
  <si>
    <t>代理店(印刷会社)</t>
  </si>
  <si>
    <t>鹿児島市</t>
    <phoneticPr fontId="1"/>
  </si>
  <si>
    <t>指宿市</t>
  </si>
  <si>
    <t>出水郡</t>
    <rPh sb="0" eb="2">
      <t>イズミ</t>
    </rPh>
    <phoneticPr fontId="1"/>
  </si>
  <si>
    <t>姶良市</t>
    <rPh sb="0" eb="3">
      <t>アイラシ</t>
    </rPh>
    <phoneticPr fontId="1"/>
  </si>
  <si>
    <t>鹿屋市</t>
  </si>
  <si>
    <t>熊毛郡</t>
  </si>
  <si>
    <t>小 計</t>
  </si>
  <si>
    <t>出水市</t>
  </si>
  <si>
    <t>奄美市</t>
    <rPh sb="0" eb="2">
      <t>アマミ</t>
    </rPh>
    <phoneticPr fontId="1"/>
  </si>
  <si>
    <t>いちき串木野市</t>
  </si>
  <si>
    <t>霧島市</t>
    <rPh sb="0" eb="2">
      <t>キリシマ</t>
    </rPh>
    <phoneticPr fontId="1"/>
  </si>
  <si>
    <t>日置市</t>
    <rPh sb="2" eb="3">
      <t>シ</t>
    </rPh>
    <phoneticPr fontId="1"/>
  </si>
  <si>
    <t>志布志市</t>
    <rPh sb="0" eb="3">
      <t>シブシ</t>
    </rPh>
    <phoneticPr fontId="15"/>
  </si>
  <si>
    <t>薩摩川内市</t>
    <rPh sb="0" eb="2">
      <t>サツマ</t>
    </rPh>
    <rPh sb="2" eb="5">
      <t>センダイシ</t>
    </rPh>
    <phoneticPr fontId="1"/>
  </si>
  <si>
    <t>薩摩郡</t>
    <phoneticPr fontId="1"/>
  </si>
  <si>
    <t>垂水市</t>
  </si>
  <si>
    <t>南九州市</t>
    <rPh sb="0" eb="1">
      <t>ミナミ</t>
    </rPh>
    <rPh sb="1" eb="3">
      <t>キュウシュウ</t>
    </rPh>
    <rPh sb="3" eb="4">
      <t>シ</t>
    </rPh>
    <phoneticPr fontId="1"/>
  </si>
  <si>
    <t>大島郡</t>
    <rPh sb="0" eb="2">
      <t>オオシマ</t>
    </rPh>
    <phoneticPr fontId="1"/>
  </si>
  <si>
    <t>曽於市</t>
    <rPh sb="0" eb="2">
      <t>ソオ</t>
    </rPh>
    <rPh sb="2" eb="3">
      <t>シ</t>
    </rPh>
    <phoneticPr fontId="1"/>
  </si>
  <si>
    <t>肝属郡</t>
    <phoneticPr fontId="1"/>
  </si>
  <si>
    <t>南さつま市</t>
    <rPh sb="0" eb="1">
      <t>ミナミ</t>
    </rPh>
    <phoneticPr fontId="1"/>
  </si>
  <si>
    <t>曽於郡</t>
    <rPh sb="0" eb="2">
      <t>ソオ</t>
    </rPh>
    <rPh sb="2" eb="3">
      <t>グン</t>
    </rPh>
    <phoneticPr fontId="1"/>
  </si>
  <si>
    <t>阿久根市</t>
  </si>
  <si>
    <t>姶良郡</t>
    <rPh sb="0" eb="3">
      <t>アイラグン</t>
    </rPh>
    <phoneticPr fontId="15"/>
  </si>
  <si>
    <t>西之表市</t>
  </si>
  <si>
    <t>◆新市内は市外料金を適用</t>
  </si>
  <si>
    <t>※折込の持ち込みは３日前午前中迄、但し、土曜日・日曜・祝祭日・南日本新聞休刊日は除く。　※新聞折込基準に基づき、折込みいたします。</t>
    <rPh sb="1" eb="3">
      <t>オリコミ</t>
    </rPh>
    <rPh sb="4" eb="5">
      <t>モ</t>
    </rPh>
    <rPh sb="6" eb="7">
      <t>コ</t>
    </rPh>
    <rPh sb="10" eb="11">
      <t>ヒ</t>
    </rPh>
    <rPh sb="11" eb="12">
      <t>マエ</t>
    </rPh>
    <rPh sb="12" eb="15">
      <t>ゴゼンチュウ</t>
    </rPh>
    <rPh sb="15" eb="16">
      <t>マデ</t>
    </rPh>
    <rPh sb="17" eb="18">
      <t>タダ</t>
    </rPh>
    <rPh sb="20" eb="23">
      <t>ドヨウビ</t>
    </rPh>
    <rPh sb="24" eb="26">
      <t>ニチヨウ</t>
    </rPh>
    <rPh sb="27" eb="28">
      <t>シュク</t>
    </rPh>
    <rPh sb="28" eb="30">
      <t>サイジツ</t>
    </rPh>
    <rPh sb="31" eb="36">
      <t>ミナミニホンシンブン</t>
    </rPh>
    <rPh sb="36" eb="39">
      <t>キュウカンビ</t>
    </rPh>
    <rPh sb="40" eb="41">
      <t>ノゾ</t>
    </rPh>
    <phoneticPr fontId="15"/>
  </si>
  <si>
    <t>※折込料金につきましては別紙「折込価格表」をご覧の上、納品時にお支払をお願いいたします。</t>
    <rPh sb="1" eb="3">
      <t>オリコミ</t>
    </rPh>
    <rPh sb="3" eb="5">
      <t>リョウキン</t>
    </rPh>
    <rPh sb="12" eb="14">
      <t>ベッシ</t>
    </rPh>
    <rPh sb="15" eb="17">
      <t>オリコミ</t>
    </rPh>
    <rPh sb="17" eb="19">
      <t>カカク</t>
    </rPh>
    <rPh sb="19" eb="20">
      <t>ヒョウ</t>
    </rPh>
    <rPh sb="23" eb="24">
      <t>ラン</t>
    </rPh>
    <rPh sb="25" eb="26">
      <t>ウエ</t>
    </rPh>
    <rPh sb="27" eb="29">
      <t>ノウヒン</t>
    </rPh>
    <rPh sb="29" eb="30">
      <t>ジ</t>
    </rPh>
    <rPh sb="32" eb="34">
      <t>シハライ</t>
    </rPh>
    <rPh sb="36" eb="37">
      <t>ネガ</t>
    </rPh>
    <phoneticPr fontId="15"/>
  </si>
  <si>
    <t>朝　日　新　聞 　折　込　申　込　書</t>
    <rPh sb="0" eb="1">
      <t>アサ</t>
    </rPh>
    <rPh sb="2" eb="3">
      <t>ヒ</t>
    </rPh>
    <phoneticPr fontId="1"/>
  </si>
  <si>
    <t>姶良市</t>
    <rPh sb="0" eb="2">
      <t>アイラ</t>
    </rPh>
    <rPh sb="2" eb="3">
      <t>シ</t>
    </rPh>
    <phoneticPr fontId="1"/>
  </si>
  <si>
    <t>読　売　新　聞 　折　込　申　込　書</t>
  </si>
  <si>
    <t>毎　日　新　聞 　折　込　申　込　書</t>
    <rPh sb="0" eb="1">
      <t>マイ</t>
    </rPh>
    <rPh sb="2" eb="3">
      <t>ヒ</t>
    </rPh>
    <phoneticPr fontId="1"/>
  </si>
  <si>
    <t>西　日　本　新　聞　折　込　申　込　書</t>
    <rPh sb="0" eb="1">
      <t>ニシ</t>
    </rPh>
    <rPh sb="2" eb="3">
      <t>ヒ</t>
    </rPh>
    <rPh sb="4" eb="5">
      <t>ホン</t>
    </rPh>
    <rPh sb="6" eb="7">
      <t>シン</t>
    </rPh>
    <rPh sb="8" eb="9">
      <t>ブン</t>
    </rPh>
    <rPh sb="10" eb="11">
      <t>オリ</t>
    </rPh>
    <phoneticPr fontId="1"/>
  </si>
  <si>
    <t>日　本　経　済　新　聞　折　込　申　込　書</t>
    <rPh sb="0" eb="1">
      <t>ヒ</t>
    </rPh>
    <rPh sb="2" eb="3">
      <t>ホン</t>
    </rPh>
    <rPh sb="4" eb="5">
      <t>キョウ</t>
    </rPh>
    <rPh sb="6" eb="7">
      <t>スミ</t>
    </rPh>
    <rPh sb="8" eb="9">
      <t>シン</t>
    </rPh>
    <rPh sb="10" eb="11">
      <t>ブン</t>
    </rPh>
    <rPh sb="12" eb="13">
      <t>オリ</t>
    </rPh>
    <phoneticPr fontId="1"/>
  </si>
  <si>
    <t>阿久根市</t>
    <rPh sb="0" eb="4">
      <t>アクネシ</t>
    </rPh>
    <phoneticPr fontId="15"/>
  </si>
  <si>
    <t>奄　美　新　聞　折　込　申　込　書</t>
    <rPh sb="0" eb="1">
      <t>エン</t>
    </rPh>
    <rPh sb="2" eb="3">
      <t>ビ</t>
    </rPh>
    <rPh sb="4" eb="5">
      <t>シン</t>
    </rPh>
    <rPh sb="6" eb="7">
      <t>ブン</t>
    </rPh>
    <rPh sb="8" eb="9">
      <t>オリ</t>
    </rPh>
    <phoneticPr fontId="1"/>
  </si>
  <si>
    <t>南　海　日　日　新　聞　折　込　申　込　書</t>
    <rPh sb="0" eb="1">
      <t>ミナミ</t>
    </rPh>
    <rPh sb="2" eb="3">
      <t>ウミ</t>
    </rPh>
    <rPh sb="4" eb="5">
      <t>ヒ</t>
    </rPh>
    <rPh sb="6" eb="7">
      <t>ヒ</t>
    </rPh>
    <rPh sb="8" eb="9">
      <t>シン</t>
    </rPh>
    <rPh sb="10" eb="11">
      <t>ブン</t>
    </rPh>
    <rPh sb="12" eb="13">
      <t>オリ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</si>
</sst>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改定&quot;"/>
    <numFmt numFmtId="177" formatCode="[$-411]ggge&quot;年&quot;m&quot;月現在&quot;"/>
    <numFmt numFmtId="178" formatCode="[$-411]ggg\ e&quot;年&quot;m&quot;月&quot;d&quot;日&quot;"/>
    <numFmt numFmtId="179" formatCode="[$-411]ggg\ e\ &quot;年&quot;\ m\ &quot;月&quot;\ d\ &quot;日&quot;"/>
    <numFmt numFmtId="180" formatCode="#,##0&quot; 枚&quot;"/>
    <numFmt numFmtId="181" formatCode="&quot;／&quot;\ #,##0"/>
    <numFmt numFmtId="182" formatCode="[$-411]ggge&quot;年&quot;m&quot;月&quot;&quot;現在&quot;"/>
    <numFmt numFmtId="183" formatCode="\(\ \ #,##0\ \ \)"/>
    <numFmt numFmtId="184" formatCode="\ \ #,##0\ \ "/>
  </numFmts>
  <fonts count="68">
    <font>
      <sz val="11"/>
      <name val="ＭＳ Ｐゴシック"/>
      <family val="3"/>
      <charset val="128"/>
    </font>
    <font>
      <sz val="11"/>
      <name val="ＭＳ Ｐゴシック"/>
      <family val="3"/>
      <charset val="128"/>
    </font>
    <font>
      <b/>
      <sz val="18"/>
      <name val="MS UI Gothic"/>
      <family val="3"/>
    </font>
    <font>
      <sz val="6"/>
      <name val="ＭＳ Ｐゴシック"/>
      <family val="2"/>
      <charset val="128"/>
      <scheme val="minor"/>
    </font>
    <font>
      <sz val="6"/>
      <name val="ＭＳ Ｐゴシック"/>
      <family val="3"/>
      <charset val="128"/>
    </font>
    <font>
      <b/>
      <sz val="12"/>
      <name val="MS UI Gothic"/>
      <family val="3"/>
    </font>
    <font>
      <b/>
      <sz val="14"/>
      <name val="MS UI Gothic"/>
      <family val="3"/>
    </font>
    <font>
      <u/>
      <sz val="12"/>
      <color indexed="12"/>
      <name val="ＭＳ 明朝"/>
      <family val="1"/>
      <charset val="128"/>
    </font>
    <font>
      <b/>
      <u/>
      <sz val="12"/>
      <color indexed="12"/>
      <name val="MS UI Gothic"/>
      <family val="3"/>
      <charset val="128"/>
    </font>
    <font>
      <sz val="12"/>
      <name val="ＭＳ 明朝"/>
      <family val="1"/>
      <charset val="128"/>
    </font>
    <font>
      <sz val="12"/>
      <name val="ＭＳ ゴシック"/>
      <family val="3"/>
      <charset val="128"/>
    </font>
    <font>
      <b/>
      <sz val="20"/>
      <color indexed="8"/>
      <name val="ＭＳ ゴシック"/>
      <family val="3"/>
      <charset val="128"/>
    </font>
    <font>
      <sz val="10"/>
      <color indexed="8"/>
      <name val="ＭＳ 明朝"/>
      <family val="1"/>
      <charset val="128"/>
    </font>
    <font>
      <b/>
      <sz val="16"/>
      <color indexed="8"/>
      <name val="ＭＳ ゴシック"/>
      <family val="3"/>
      <charset val="128"/>
    </font>
    <font>
      <b/>
      <sz val="16"/>
      <color theme="0"/>
      <name val="ＭＳ ゴシック"/>
      <family val="3"/>
      <charset val="128"/>
    </font>
    <font>
      <sz val="6"/>
      <name val="ＭＳ 明朝"/>
      <family val="1"/>
      <charset val="128"/>
    </font>
    <font>
      <b/>
      <sz val="12"/>
      <color indexed="8"/>
      <name val="ＭＳ ゴシック"/>
      <family val="3"/>
      <charset val="128"/>
    </font>
    <font>
      <b/>
      <sz val="12"/>
      <name val="ＭＳ 明朝"/>
      <family val="1"/>
      <charset val="128"/>
    </font>
    <font>
      <sz val="10"/>
      <name val="ＭＳ ゴシック"/>
      <family val="3"/>
      <charset val="128"/>
    </font>
    <font>
      <b/>
      <sz val="10"/>
      <name val="ＭＳ 明朝"/>
      <family val="1"/>
      <charset val="128"/>
    </font>
    <font>
      <sz val="10"/>
      <name val="ＭＳ 明朝"/>
      <family val="1"/>
      <charset val="128"/>
    </font>
    <font>
      <sz val="11"/>
      <name val="ＭＳ ゴシック"/>
      <family val="3"/>
      <charset val="128"/>
    </font>
    <font>
      <b/>
      <sz val="16"/>
      <color indexed="8"/>
      <name val="ＭＳ 明朝"/>
      <family val="1"/>
      <charset val="128"/>
    </font>
    <font>
      <b/>
      <sz val="12"/>
      <color indexed="8"/>
      <name val="ＭＳ 明朝"/>
      <family val="1"/>
      <charset val="128"/>
    </font>
    <font>
      <b/>
      <sz val="18"/>
      <name val="ＭＳ ゴシック"/>
      <family val="3"/>
      <charset val="128"/>
    </font>
    <font>
      <b/>
      <sz val="11"/>
      <name val="ＭＳ Ｐゴシック"/>
      <family val="3"/>
      <charset val="128"/>
    </font>
    <font>
      <sz val="12"/>
      <color indexed="8"/>
      <name val="ＭＳ Ｐゴシック"/>
      <family val="3"/>
      <charset val="128"/>
    </font>
    <font>
      <sz val="14"/>
      <color indexed="8"/>
      <name val="ＭＳ Ｐゴシック"/>
      <family val="3"/>
      <charset val="128"/>
    </font>
    <font>
      <sz val="11"/>
      <name val="ＭＳ 明朝"/>
      <family val="1"/>
      <charset val="128"/>
    </font>
    <font>
      <sz val="11"/>
      <name val="New Gulim"/>
      <family val="1"/>
      <charset val="129"/>
    </font>
    <font>
      <sz val="16"/>
      <color indexed="8"/>
      <name val="ＭＳ Ｐゴシック"/>
      <family val="3"/>
      <charset val="128"/>
    </font>
    <font>
      <sz val="14"/>
      <color indexed="8"/>
      <name val="ＭＳ 明朝"/>
      <family val="1"/>
      <charset val="128"/>
    </font>
    <font>
      <sz val="10"/>
      <color indexed="8"/>
      <name val="ＭＳ Ｐゴシック"/>
      <family val="3"/>
      <charset val="128"/>
    </font>
    <font>
      <sz val="11"/>
      <color indexed="8"/>
      <name val="ＭＳ 明朝"/>
      <family val="1"/>
      <charset val="128"/>
    </font>
    <font>
      <b/>
      <sz val="12"/>
      <name val="ＭＳ ゴシック"/>
      <family val="3"/>
      <charset val="128"/>
    </font>
    <font>
      <b/>
      <sz val="12"/>
      <color rgb="FFFF0000"/>
      <name val="ＭＳ ゴシック"/>
      <family val="3"/>
      <charset val="128"/>
    </font>
    <font>
      <b/>
      <sz val="11"/>
      <color indexed="8"/>
      <name val="ＭＳ 明朝"/>
      <family val="1"/>
      <charset val="128"/>
    </font>
    <font>
      <b/>
      <sz val="11"/>
      <name val="New Gulim"/>
      <family val="1"/>
      <charset val="129"/>
    </font>
    <font>
      <sz val="14"/>
      <color theme="0"/>
      <name val="ＭＳ Ｐゴシック"/>
      <family val="3"/>
      <charset val="128"/>
    </font>
    <font>
      <sz val="14"/>
      <color theme="0"/>
      <name val="ＭＳ 明朝"/>
      <family val="1"/>
      <charset val="128"/>
    </font>
    <font>
      <sz val="16"/>
      <color indexed="9"/>
      <name val="ＭＳ Ｐゴシック"/>
      <family val="3"/>
      <charset val="128"/>
    </font>
    <font>
      <sz val="14"/>
      <color indexed="8"/>
      <name val="New Gulim"/>
      <family val="1"/>
      <charset val="129"/>
    </font>
    <font>
      <sz val="16"/>
      <color indexed="8"/>
      <name val="New Gulim"/>
      <family val="1"/>
      <charset val="129"/>
    </font>
    <font>
      <b/>
      <sz val="16"/>
      <color indexed="8"/>
      <name val="New Gulim"/>
      <family val="1"/>
      <charset val="129"/>
    </font>
    <font>
      <b/>
      <sz val="11"/>
      <name val="ＭＳ 明朝"/>
      <family val="1"/>
      <charset val="128"/>
    </font>
    <font>
      <sz val="10"/>
      <color indexed="8"/>
      <name val="New Gulim"/>
      <family val="1"/>
      <charset val="129"/>
    </font>
    <font>
      <sz val="12"/>
      <name val="New Gulim"/>
      <family val="1"/>
      <charset val="129"/>
    </font>
    <font>
      <sz val="16"/>
      <color indexed="8"/>
      <name val="ＭＳ ゴシック"/>
      <family val="3"/>
      <charset val="128"/>
    </font>
    <font>
      <sz val="16"/>
      <color indexed="8"/>
      <name val="ＭＳ 明朝"/>
      <family val="1"/>
      <charset val="128"/>
    </font>
    <font>
      <sz val="12"/>
      <color indexed="8"/>
      <name val="ＭＳ 明朝"/>
      <family val="1"/>
      <charset val="128"/>
    </font>
    <font>
      <sz val="14"/>
      <color indexed="8"/>
      <name val="ＭＳ ゴシック"/>
      <family val="3"/>
      <charset val="128"/>
    </font>
    <font>
      <b/>
      <sz val="12"/>
      <color theme="0"/>
      <name val="ＭＳ ゴシック"/>
      <family val="3"/>
      <charset val="128"/>
    </font>
    <font>
      <sz val="11"/>
      <color rgb="FFFF0000"/>
      <name val="ＭＳ ゴシック"/>
      <family val="3"/>
      <charset val="128"/>
    </font>
    <font>
      <u/>
      <sz val="14"/>
      <name val="ＭＳ ゴシック"/>
      <family val="3"/>
      <charset val="128"/>
    </font>
    <font>
      <sz val="10"/>
      <color indexed="8"/>
      <name val="ＭＳ 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Arial Black"/>
      <family val="2"/>
    </font>
    <font>
      <sz val="10"/>
      <name val="Arial Black"/>
      <family val="2"/>
    </font>
    <font>
      <sz val="10"/>
      <color indexed="8"/>
      <name val="HGSｺﾞｼｯｸM"/>
      <family val="3"/>
      <charset val="128"/>
    </font>
    <font>
      <b/>
      <sz val="11"/>
      <color indexed="8"/>
      <name val="HGSｺﾞｼｯｸM"/>
      <family val="3"/>
      <charset val="128"/>
    </font>
    <font>
      <b/>
      <sz val="11"/>
      <color indexed="8"/>
      <name val="New Gulim"/>
      <family val="1"/>
      <charset val="129"/>
    </font>
    <font>
      <sz val="10"/>
      <name val="HGSｺﾞｼｯｸM"/>
      <family val="3"/>
      <charset val="128"/>
    </font>
    <font>
      <b/>
      <sz val="10"/>
      <color indexed="9"/>
      <name val="ＭＳ ゴシック"/>
      <family val="3"/>
      <charset val="128"/>
    </font>
    <font>
      <sz val="10"/>
      <color indexed="9"/>
      <name val="ＭＳ ゴシック"/>
      <family val="3"/>
      <charset val="128"/>
    </font>
    <font>
      <sz val="11"/>
      <color indexed="9"/>
      <name val="Arial Black"/>
      <family val="2"/>
    </font>
    <font>
      <sz val="10"/>
      <color indexed="9"/>
      <name val="Arial Black"/>
      <family val="2"/>
    </font>
  </fonts>
  <fills count="5">
    <fill>
      <patternFill patternType="none"/>
    </fill>
    <fill>
      <patternFill patternType="gray125"/>
    </fill>
    <fill>
      <patternFill patternType="solid">
        <fgColor indexed="9"/>
      </patternFill>
    </fill>
    <fill>
      <patternFill patternType="solid">
        <fgColor indexed="65"/>
        <bgColor indexed="64"/>
      </patternFill>
    </fill>
    <fill>
      <patternFill patternType="solid">
        <fgColor rgb="FFF8F8F8"/>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hair">
        <color indexed="8"/>
      </left>
      <right/>
      <top/>
      <bottom style="thin">
        <color indexed="64"/>
      </bottom>
      <diagonal/>
    </border>
    <border>
      <left style="thin">
        <color indexed="8"/>
      </left>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hair">
        <color indexed="8"/>
      </left>
      <right/>
      <top/>
      <bottom/>
      <diagonal/>
    </border>
    <border>
      <left style="hair">
        <color indexed="8"/>
      </left>
      <right style="thin">
        <color indexed="8"/>
      </right>
      <top style="thin">
        <color indexed="64"/>
      </top>
      <bottom/>
      <diagonal/>
    </border>
    <border>
      <left style="thin">
        <color indexed="8"/>
      </left>
      <right style="hair">
        <color indexed="8"/>
      </right>
      <top/>
      <bottom/>
      <diagonal/>
    </border>
    <border>
      <left style="hair">
        <color indexed="64"/>
      </left>
      <right style="thin">
        <color indexed="8"/>
      </right>
      <top style="thin">
        <color indexed="64"/>
      </top>
      <bottom/>
      <diagonal/>
    </border>
    <border>
      <left/>
      <right style="hair">
        <color indexed="8"/>
      </right>
      <top style="thin">
        <color indexed="64"/>
      </top>
      <bottom/>
      <diagonal/>
    </border>
    <border>
      <left style="hair">
        <color indexed="8"/>
      </left>
      <right style="thin">
        <color indexed="64"/>
      </right>
      <top/>
      <bottom/>
      <diagonal/>
    </border>
    <border>
      <left style="hair">
        <color indexed="64"/>
      </left>
      <right style="thin">
        <color indexed="8"/>
      </right>
      <top/>
      <bottom/>
      <diagonal/>
    </border>
    <border>
      <left/>
      <right style="hair">
        <color indexed="8"/>
      </right>
      <top/>
      <bottom/>
      <diagonal/>
    </border>
    <border>
      <left style="hair">
        <color indexed="8"/>
      </left>
      <right style="thin">
        <color indexed="8"/>
      </right>
      <top/>
      <bottom/>
      <diagonal/>
    </border>
    <border>
      <left style="thin">
        <color indexed="64"/>
      </left>
      <right/>
      <top/>
      <bottom style="hair">
        <color indexed="64"/>
      </bottom>
      <diagonal/>
    </border>
    <border>
      <left style="thin">
        <color indexed="8"/>
      </left>
      <right/>
      <top/>
      <bottom style="hair">
        <color indexed="64"/>
      </bottom>
      <diagonal/>
    </border>
    <border>
      <left style="hair">
        <color indexed="8"/>
      </left>
      <right/>
      <top/>
      <bottom style="hair">
        <color indexed="64"/>
      </bottom>
      <diagonal/>
    </border>
    <border>
      <left style="thin">
        <color indexed="8"/>
      </left>
      <right style="hair">
        <color indexed="8"/>
      </right>
      <top/>
      <bottom style="hair">
        <color indexed="8"/>
      </bottom>
      <diagonal/>
    </border>
    <border>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style="thin">
        <color indexed="64"/>
      </right>
      <top/>
      <bottom style="hair">
        <color indexed="64"/>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64"/>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hair">
        <color indexed="64"/>
      </top>
      <bottom style="thin">
        <color indexed="64"/>
      </bottom>
      <diagonal/>
    </border>
    <border>
      <left style="thin">
        <color indexed="8"/>
      </left>
      <right style="hair">
        <color indexed="8"/>
      </right>
      <top style="hair">
        <color indexed="8"/>
      </top>
      <bottom style="thin">
        <color indexed="64"/>
      </bottom>
      <diagonal/>
    </border>
    <border>
      <left style="thin">
        <color indexed="8"/>
      </left>
      <right/>
      <top style="hair">
        <color indexed="64"/>
      </top>
      <bottom style="thin">
        <color indexed="8"/>
      </bottom>
      <diagonal/>
    </border>
    <border>
      <left style="hair">
        <color indexed="8"/>
      </left>
      <right style="thin">
        <color indexed="64"/>
      </right>
      <top style="hair">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style="medium">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double">
        <color indexed="64"/>
      </right>
      <top style="medium">
        <color indexed="64"/>
      </top>
      <bottom style="hair">
        <color indexed="8"/>
      </bottom>
      <diagonal/>
    </border>
    <border>
      <left/>
      <right style="thin">
        <color indexed="8"/>
      </right>
      <top style="medium">
        <color indexed="64"/>
      </top>
      <bottom style="hair">
        <color indexed="8"/>
      </bottom>
      <diagonal/>
    </border>
    <border>
      <left style="thin">
        <color indexed="64"/>
      </left>
      <right/>
      <top style="medium">
        <color indexed="64"/>
      </top>
      <bottom style="hair">
        <color indexed="8"/>
      </bottom>
      <diagonal/>
    </border>
    <border>
      <left style="thin">
        <color indexed="64"/>
      </left>
      <right style="thin">
        <color indexed="64"/>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hair">
        <color indexed="64"/>
      </right>
      <top style="hair">
        <color indexed="8"/>
      </top>
      <bottom style="thin">
        <color indexed="64"/>
      </bottom>
      <diagonal/>
    </border>
    <border>
      <left style="hair">
        <color indexed="64"/>
      </left>
      <right/>
      <top/>
      <bottom style="thin">
        <color indexed="64"/>
      </bottom>
      <diagonal/>
    </border>
    <border>
      <left style="double">
        <color indexed="8"/>
      </left>
      <right style="hair">
        <color indexed="64"/>
      </right>
      <top style="hair">
        <color indexed="8"/>
      </top>
      <bottom style="thin">
        <color indexed="64"/>
      </bottom>
      <diagonal/>
    </border>
    <border>
      <left style="hair">
        <color indexed="64"/>
      </left>
      <right style="medium">
        <color indexed="64"/>
      </right>
      <top style="hair">
        <color indexed="8"/>
      </top>
      <bottom style="thin">
        <color indexed="64"/>
      </bottom>
      <diagonal/>
    </border>
    <border>
      <left style="medium">
        <color indexed="64"/>
      </left>
      <right/>
      <top/>
      <bottom/>
      <diagonal/>
    </border>
    <border>
      <left style="hair">
        <color indexed="64"/>
      </left>
      <right/>
      <top/>
      <bottom/>
      <diagonal/>
    </border>
    <border>
      <left style="double">
        <color indexed="8"/>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8"/>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style="medium">
        <color indexed="64"/>
      </right>
      <top/>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double">
        <color indexed="8"/>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style="hair">
        <color indexed="64"/>
      </left>
      <right style="double">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hair">
        <color indexed="64"/>
      </left>
      <right style="double">
        <color indexed="64"/>
      </right>
      <top/>
      <bottom/>
      <diagonal/>
    </border>
    <border>
      <left style="hair">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style="hair">
        <color indexed="64"/>
      </left>
      <right style="double">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8"/>
      </bottom>
      <diagonal/>
    </border>
    <border>
      <left style="hair">
        <color indexed="8"/>
      </left>
      <right/>
      <top/>
      <bottom style="hair">
        <color indexed="8"/>
      </bottom>
      <diagonal/>
    </border>
    <border>
      <left style="hair">
        <color indexed="8"/>
      </left>
      <right style="double">
        <color indexed="64"/>
      </right>
      <top/>
      <bottom style="hair">
        <color indexed="8"/>
      </bottom>
      <diagonal/>
    </border>
    <border>
      <left/>
      <right style="hair">
        <color indexed="8"/>
      </right>
      <top style="thin">
        <color indexed="64"/>
      </top>
      <bottom style="hair">
        <color indexed="8"/>
      </bottom>
      <diagonal/>
    </border>
    <border>
      <left style="thin">
        <color indexed="64"/>
      </left>
      <right/>
      <top/>
      <bottom style="hair">
        <color indexed="8"/>
      </bottom>
      <diagonal/>
    </border>
    <border>
      <left style="hair">
        <color indexed="8"/>
      </left>
      <right style="medium">
        <color indexed="64"/>
      </right>
      <top/>
      <bottom style="hair">
        <color indexed="8"/>
      </bottom>
      <diagonal/>
    </border>
    <border>
      <left/>
      <right/>
      <top/>
      <bottom style="hair">
        <color indexed="8"/>
      </bottom>
      <diagonal/>
    </border>
    <border>
      <left style="hair">
        <color indexed="64"/>
      </left>
      <right style="medium">
        <color indexed="64"/>
      </right>
      <top style="hair">
        <color indexed="8"/>
      </top>
      <bottom style="medium">
        <color indexed="64"/>
      </bottom>
      <diagonal/>
    </border>
    <border>
      <left style="hair">
        <color indexed="8"/>
      </left>
      <right style="double">
        <color indexed="64"/>
      </right>
      <top style="thin">
        <color indexed="64"/>
      </top>
      <bottom style="hair">
        <color indexed="8"/>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8"/>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style="thin">
        <color indexed="8"/>
      </bottom>
      <diagonal/>
    </border>
    <border>
      <left style="thin">
        <color indexed="64"/>
      </left>
      <right/>
      <top style="thin">
        <color indexed="8"/>
      </top>
      <bottom style="medium">
        <color indexed="64"/>
      </bottom>
      <diagonal/>
    </border>
    <border>
      <left/>
      <right style="thin">
        <color indexed="64"/>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hair">
        <color indexed="64"/>
      </left>
      <right/>
      <top/>
      <bottom style="hair">
        <color indexed="8"/>
      </bottom>
      <diagonal/>
    </border>
    <border>
      <left style="hair">
        <color indexed="64"/>
      </left>
      <right style="thin">
        <color indexed="64"/>
      </right>
      <top/>
      <bottom style="hair">
        <color indexed="8"/>
      </bottom>
      <diagonal/>
    </border>
    <border>
      <left style="hair">
        <color indexed="64"/>
      </left>
      <right style="medium">
        <color indexed="64"/>
      </right>
      <top/>
      <bottom style="hair">
        <color indexed="8"/>
      </bottom>
      <diagonal/>
    </border>
    <border>
      <left style="hair">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thin">
        <color indexed="9"/>
      </left>
      <right/>
      <top style="medium">
        <color indexed="64"/>
      </top>
      <bottom/>
      <diagonal/>
    </border>
    <border>
      <left style="thin">
        <color indexed="9"/>
      </left>
      <right/>
      <top/>
      <bottom/>
      <diagonal/>
    </border>
    <border>
      <left style="medium">
        <color indexed="64"/>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top style="thin">
        <color indexed="9"/>
      </top>
      <bottom style="medium">
        <color indexed="64"/>
      </bottom>
      <diagonal/>
    </border>
    <border>
      <left/>
      <right/>
      <top style="thin">
        <color indexed="9"/>
      </top>
      <bottom style="medium">
        <color indexed="64"/>
      </bottom>
      <diagonal/>
    </border>
    <border>
      <left style="thin">
        <color indexed="9"/>
      </left>
      <right/>
      <top style="thin">
        <color indexed="9"/>
      </top>
      <bottom style="medium">
        <color indexed="64"/>
      </bottom>
      <diagonal/>
    </border>
    <border>
      <left/>
      <right style="thin">
        <color indexed="64"/>
      </right>
      <top style="thin">
        <color indexed="9"/>
      </top>
      <bottom style="medium">
        <color indexed="64"/>
      </bottom>
      <diagonal/>
    </border>
    <border>
      <left style="medium">
        <color indexed="64"/>
      </left>
      <right/>
      <top style="thin">
        <color indexed="9"/>
      </top>
      <bottom style="medium">
        <color indexed="64"/>
      </bottom>
      <diagonal/>
    </border>
    <border>
      <left/>
      <right style="thin">
        <color indexed="64"/>
      </right>
      <top style="medium">
        <color indexed="64"/>
      </top>
      <bottom style="medium">
        <color indexed="64"/>
      </bottom>
      <diagonal/>
    </border>
    <border>
      <left style="thin">
        <color indexed="9"/>
      </left>
      <right/>
      <top/>
      <bottom style="thin">
        <color indexed="9"/>
      </bottom>
      <diagonal/>
    </border>
    <border>
      <left style="medium">
        <color indexed="9"/>
      </left>
      <right/>
      <top/>
      <bottom/>
      <diagonal/>
    </border>
    <border>
      <left style="medium">
        <color indexed="9"/>
      </left>
      <right/>
      <top style="thin">
        <color indexed="9"/>
      </top>
      <bottom style="medium">
        <color indexed="64"/>
      </bottom>
      <diagonal/>
    </border>
    <border>
      <left/>
      <right style="thin">
        <color indexed="64"/>
      </right>
      <top style="medium">
        <color indexed="64"/>
      </top>
      <bottom style="thin">
        <color indexed="8"/>
      </bottom>
      <diagonal/>
    </border>
  </borders>
  <cellStyleXfs count="13">
    <xf numFmtId="0" fontId="0" fillId="0" borderId="0"/>
    <xf numFmtId="0" fontId="7" fillId="0" borderId="0" applyNumberFormat="0" applyFill="0" applyBorder="0" applyAlignment="0" applyProtection="0">
      <alignment vertical="top"/>
      <protection locked="0"/>
    </xf>
    <xf numFmtId="0" fontId="1" fillId="0" borderId="0">
      <alignment vertical="center"/>
    </xf>
    <xf numFmtId="0" fontId="9" fillId="2" borderId="0" applyFont="0" applyFill="0" applyBorder="0" applyAlignment="0" applyProtection="0"/>
    <xf numFmtId="2" fontId="12" fillId="2" borderId="14" applyFont="0" applyFill="0" applyBorder="0" applyAlignment="0" applyProtection="0"/>
    <xf numFmtId="3" fontId="12" fillId="2" borderId="47" applyFont="0" applyFill="0" applyBorder="0" applyAlignment="0" applyProtection="0"/>
    <xf numFmtId="0" fontId="1" fillId="0" borderId="0">
      <alignment vertical="center"/>
    </xf>
    <xf numFmtId="0" fontId="9" fillId="2" borderId="0" applyFont="0" applyFill="0" applyBorder="0" applyAlignment="0" applyProtection="0"/>
    <xf numFmtId="38" fontId="1" fillId="0" borderId="0" applyFont="0" applyFill="0" applyBorder="0" applyAlignment="0" applyProtection="0">
      <alignment vertical="center"/>
    </xf>
    <xf numFmtId="0" fontId="9" fillId="2"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861">
    <xf numFmtId="0" fontId="0" fillId="0" borderId="0" xfId="0"/>
    <xf numFmtId="0" fontId="5" fillId="0" borderId="0" xfId="2" applyFont="1">
      <alignment vertical="center"/>
    </xf>
    <xf numFmtId="0" fontId="6" fillId="0" borderId="0" xfId="2" applyFont="1" applyAlignment="1">
      <alignment horizontal="center" vertical="center"/>
    </xf>
    <xf numFmtId="0" fontId="5" fillId="0" borderId="1" xfId="2" applyFont="1" applyBorder="1" applyAlignment="1">
      <alignment horizontal="center" vertical="center"/>
    </xf>
    <xf numFmtId="0" fontId="5" fillId="0" borderId="2" xfId="2" applyFont="1" applyBorder="1">
      <alignment vertical="center"/>
    </xf>
    <xf numFmtId="0" fontId="5" fillId="0" borderId="4" xfId="2" applyFont="1" applyBorder="1">
      <alignment vertical="center"/>
    </xf>
    <xf numFmtId="0" fontId="5" fillId="0" borderId="5" xfId="2" applyFont="1" applyBorder="1" applyAlignment="1">
      <alignment horizontal="left" vertical="center"/>
    </xf>
    <xf numFmtId="0" fontId="5" fillId="0" borderId="6" xfId="2" applyFont="1" applyBorder="1">
      <alignment vertical="center"/>
    </xf>
    <xf numFmtId="0" fontId="5" fillId="0" borderId="7" xfId="2" applyFont="1" applyBorder="1">
      <alignment vertical="center"/>
    </xf>
    <xf numFmtId="0" fontId="8" fillId="0" borderId="5" xfId="1" applyFont="1" applyBorder="1" applyAlignment="1" applyProtection="1">
      <alignment horizontal="left" vertical="center"/>
    </xf>
    <xf numFmtId="0" fontId="5" fillId="0" borderId="8" xfId="2" applyFont="1" applyBorder="1" applyAlignment="1">
      <alignment horizontal="left" vertical="center"/>
    </xf>
    <xf numFmtId="0" fontId="5" fillId="0" borderId="9" xfId="2" applyFont="1" applyBorder="1">
      <alignment vertical="center"/>
    </xf>
    <xf numFmtId="0" fontId="5" fillId="0" borderId="10" xfId="2" applyFont="1" applyBorder="1">
      <alignment vertical="center"/>
    </xf>
    <xf numFmtId="0" fontId="5" fillId="0" borderId="11" xfId="2" applyFont="1" applyBorder="1" applyAlignment="1">
      <alignment horizontal="left" vertical="center"/>
    </xf>
    <xf numFmtId="0" fontId="5" fillId="0" borderId="12" xfId="2" applyFont="1" applyBorder="1">
      <alignment vertical="center"/>
    </xf>
    <xf numFmtId="0" fontId="5" fillId="0" borderId="13" xfId="2" applyFont="1" applyBorder="1">
      <alignment vertical="center"/>
    </xf>
    <xf numFmtId="0" fontId="5" fillId="0" borderId="0" xfId="2" applyFont="1" applyAlignment="1">
      <alignment horizontal="right" vertical="center"/>
    </xf>
    <xf numFmtId="0" fontId="10" fillId="2" borderId="0" xfId="3" applyFont="1"/>
    <xf numFmtId="0" fontId="11" fillId="2" borderId="0" xfId="3" applyFont="1"/>
    <xf numFmtId="0" fontId="9" fillId="2" borderId="0" xfId="3"/>
    <xf numFmtId="2" fontId="10" fillId="2" borderId="15" xfId="4" applyFont="1" applyBorder="1"/>
    <xf numFmtId="0" fontId="10" fillId="2" borderId="16" xfId="3" applyFont="1" applyBorder="1"/>
    <xf numFmtId="0" fontId="13" fillId="2" borderId="17" xfId="3" applyFont="1" applyBorder="1" applyAlignment="1">
      <alignment horizontal="centerContinuous"/>
    </xf>
    <xf numFmtId="0" fontId="13" fillId="2" borderId="18" xfId="3" applyFont="1" applyBorder="1" applyAlignment="1">
      <alignment horizontal="centerContinuous"/>
    </xf>
    <xf numFmtId="0" fontId="13" fillId="2" borderId="19" xfId="3" applyFont="1" applyBorder="1" applyAlignment="1">
      <alignment horizontal="centerContinuous"/>
    </xf>
    <xf numFmtId="0" fontId="14" fillId="2" borderId="19" xfId="3" applyFont="1" applyBorder="1" applyAlignment="1">
      <alignment horizontal="centerContinuous"/>
    </xf>
    <xf numFmtId="0" fontId="13" fillId="2" borderId="20" xfId="3" applyFont="1" applyBorder="1" applyAlignment="1">
      <alignment horizontal="centerContinuous"/>
    </xf>
    <xf numFmtId="0" fontId="16" fillId="2" borderId="20" xfId="3" applyFont="1" applyBorder="1" applyAlignment="1">
      <alignment horizontal="centerContinuous"/>
    </xf>
    <xf numFmtId="0" fontId="10" fillId="2" borderId="21" xfId="3" applyFont="1" applyBorder="1"/>
    <xf numFmtId="0" fontId="16" fillId="2" borderId="21" xfId="3" applyFont="1" applyBorder="1" applyAlignment="1">
      <alignment horizontal="center"/>
    </xf>
    <xf numFmtId="0" fontId="16" fillId="2" borderId="22" xfId="3" quotePrefix="1" applyFont="1" applyBorder="1" applyAlignment="1">
      <alignment horizontal="center"/>
    </xf>
    <xf numFmtId="0" fontId="16" fillId="2" borderId="23" xfId="3" applyFont="1" applyBorder="1" applyAlignment="1">
      <alignment horizontal="center"/>
    </xf>
    <xf numFmtId="0" fontId="16" fillId="2" borderId="22" xfId="3" applyFont="1" applyBorder="1" applyAlignment="1">
      <alignment horizontal="center"/>
    </xf>
    <xf numFmtId="0" fontId="16" fillId="2" borderId="24" xfId="3" applyFont="1" applyBorder="1" applyAlignment="1">
      <alignment horizontal="center"/>
    </xf>
    <xf numFmtId="0" fontId="10" fillId="2" borderId="6" xfId="3" applyFont="1" applyBorder="1" applyAlignment="1">
      <alignment wrapText="1"/>
    </xf>
    <xf numFmtId="3" fontId="17" fillId="2" borderId="25" xfId="3" applyNumberFormat="1" applyFont="1" applyBorder="1" applyAlignment="1">
      <alignment shrinkToFit="1"/>
    </xf>
    <xf numFmtId="3" fontId="17" fillId="2" borderId="26" xfId="4" applyNumberFormat="1" applyFont="1" applyBorder="1" applyAlignment="1">
      <alignment shrinkToFit="1"/>
    </xf>
    <xf numFmtId="3" fontId="17" fillId="2" borderId="27" xfId="4" applyNumberFormat="1" applyFont="1" applyBorder="1" applyAlignment="1">
      <alignment shrinkToFit="1"/>
    </xf>
    <xf numFmtId="3" fontId="17" fillId="2" borderId="28" xfId="4" applyNumberFormat="1" applyFont="1" applyBorder="1" applyAlignment="1">
      <alignment shrinkToFit="1"/>
    </xf>
    <xf numFmtId="3" fontId="17" fillId="2" borderId="29" xfId="4" applyNumberFormat="1" applyFont="1" applyBorder="1" applyAlignment="1">
      <alignment shrinkToFit="1"/>
    </xf>
    <xf numFmtId="3" fontId="17" fillId="2" borderId="30" xfId="3" applyNumberFormat="1" applyFont="1" applyBorder="1" applyAlignment="1">
      <alignment shrinkToFit="1"/>
    </xf>
    <xf numFmtId="3" fontId="17" fillId="2" borderId="31" xfId="4" applyNumberFormat="1" applyFont="1" applyBorder="1" applyAlignment="1">
      <alignment shrinkToFit="1"/>
    </xf>
    <xf numFmtId="0" fontId="18" fillId="2" borderId="6" xfId="3" applyFont="1" applyBorder="1" applyAlignment="1">
      <alignment wrapText="1"/>
    </xf>
    <xf numFmtId="3" fontId="19" fillId="2" borderId="25" xfId="3" applyNumberFormat="1" applyFont="1" applyBorder="1" applyAlignment="1">
      <alignment shrinkToFit="1"/>
    </xf>
    <xf numFmtId="3" fontId="19" fillId="2" borderId="26" xfId="4" applyNumberFormat="1" applyFont="1" applyBorder="1" applyAlignment="1">
      <alignment shrinkToFit="1"/>
    </xf>
    <xf numFmtId="3" fontId="19" fillId="2" borderId="26" xfId="4" applyNumberFormat="1" applyFont="1" applyBorder="1" applyAlignment="1" applyProtection="1">
      <alignment shrinkToFit="1"/>
      <protection locked="0"/>
    </xf>
    <xf numFmtId="3" fontId="19" fillId="2" borderId="28" xfId="4" applyNumberFormat="1" applyFont="1" applyBorder="1" applyAlignment="1">
      <alignment shrinkToFit="1"/>
    </xf>
    <xf numFmtId="3" fontId="19" fillId="2" borderId="32" xfId="4" applyNumberFormat="1" applyFont="1" applyBorder="1" applyAlignment="1">
      <alignment shrinkToFit="1"/>
    </xf>
    <xf numFmtId="3" fontId="19" fillId="2" borderId="33" xfId="3" applyNumberFormat="1" applyFont="1" applyBorder="1" applyAlignment="1">
      <alignment shrinkToFit="1"/>
    </xf>
    <xf numFmtId="3" fontId="19" fillId="2" borderId="34" xfId="4" applyNumberFormat="1" applyFont="1" applyBorder="1" applyAlignment="1">
      <alignment shrinkToFit="1"/>
    </xf>
    <xf numFmtId="3" fontId="19" fillId="2" borderId="31" xfId="4" applyNumberFormat="1" applyFont="1" applyBorder="1" applyAlignment="1">
      <alignment shrinkToFit="1"/>
    </xf>
    <xf numFmtId="0" fontId="20" fillId="2" borderId="0" xfId="3" applyFont="1"/>
    <xf numFmtId="0" fontId="18" fillId="2" borderId="35" xfId="3" applyFont="1" applyBorder="1" applyAlignment="1">
      <alignment wrapText="1"/>
    </xf>
    <xf numFmtId="3" fontId="19" fillId="2" borderId="36" xfId="3" applyNumberFormat="1" applyFont="1" applyBorder="1" applyAlignment="1">
      <alignment shrinkToFit="1"/>
    </xf>
    <xf numFmtId="3" fontId="19" fillId="2" borderId="37" xfId="4" applyNumberFormat="1" applyFont="1" applyBorder="1" applyAlignment="1">
      <alignment shrinkToFit="1"/>
    </xf>
    <xf numFmtId="3" fontId="19" fillId="2" borderId="37" xfId="4" applyNumberFormat="1" applyFont="1" applyBorder="1" applyAlignment="1" applyProtection="1">
      <alignment shrinkToFit="1"/>
      <protection locked="0"/>
    </xf>
    <xf numFmtId="3" fontId="19" fillId="2" borderId="38" xfId="4" applyNumberFormat="1" applyFont="1" applyBorder="1" applyAlignment="1">
      <alignment shrinkToFit="1"/>
    </xf>
    <xf numFmtId="3" fontId="19" fillId="2" borderId="39" xfId="3" applyNumberFormat="1" applyFont="1" applyBorder="1" applyAlignment="1">
      <alignment shrinkToFit="1"/>
    </xf>
    <xf numFmtId="3" fontId="20" fillId="2" borderId="40" xfId="4" applyNumberFormat="1" applyFont="1" applyBorder="1" applyAlignment="1">
      <alignment shrinkToFit="1"/>
    </xf>
    <xf numFmtId="3" fontId="19" fillId="2" borderId="41" xfId="4" applyNumberFormat="1" applyFont="1" applyBorder="1" applyAlignment="1">
      <alignment shrinkToFit="1"/>
    </xf>
    <xf numFmtId="0" fontId="10" fillId="2" borderId="35" xfId="3" applyFont="1" applyBorder="1" applyAlignment="1">
      <alignment wrapText="1"/>
    </xf>
    <xf numFmtId="3" fontId="17" fillId="2" borderId="36" xfId="3" applyNumberFormat="1" applyFont="1" applyBorder="1" applyAlignment="1">
      <alignment shrinkToFit="1"/>
    </xf>
    <xf numFmtId="3" fontId="17" fillId="2" borderId="37" xfId="4" applyNumberFormat="1" applyFont="1" applyBorder="1" applyAlignment="1">
      <alignment shrinkToFit="1"/>
    </xf>
    <xf numFmtId="3" fontId="17" fillId="2" borderId="42" xfId="3" applyNumberFormat="1" applyFont="1" applyBorder="1" applyAlignment="1">
      <alignment shrinkToFit="1"/>
    </xf>
    <xf numFmtId="3" fontId="17" fillId="2" borderId="43" xfId="4" applyNumberFormat="1" applyFont="1" applyBorder="1" applyAlignment="1">
      <alignment shrinkToFit="1"/>
    </xf>
    <xf numFmtId="3" fontId="17" fillId="2" borderId="42" xfId="4" applyNumberFormat="1" applyFont="1" applyBorder="1" applyAlignment="1">
      <alignment shrinkToFit="1"/>
    </xf>
    <xf numFmtId="3" fontId="17" fillId="2" borderId="44" xfId="4" applyNumberFormat="1" applyFont="1" applyBorder="1" applyAlignment="1">
      <alignment shrinkToFit="1"/>
    </xf>
    <xf numFmtId="3" fontId="17" fillId="2" borderId="45" xfId="3" applyNumberFormat="1" applyFont="1" applyBorder="1" applyAlignment="1">
      <alignment shrinkToFit="1"/>
    </xf>
    <xf numFmtId="3" fontId="17" fillId="2" borderId="41" xfId="4" applyNumberFormat="1" applyFont="1" applyBorder="1" applyAlignment="1">
      <alignment shrinkToFit="1"/>
    </xf>
    <xf numFmtId="0" fontId="10" fillId="2" borderId="35" xfId="3" applyFont="1" applyBorder="1"/>
    <xf numFmtId="0" fontId="21" fillId="2" borderId="35" xfId="3" applyFont="1" applyBorder="1" applyAlignment="1">
      <alignment horizontal="distributed"/>
    </xf>
    <xf numFmtId="0" fontId="21" fillId="2" borderId="35" xfId="3" applyFont="1" applyBorder="1" applyAlignment="1">
      <alignment horizontal="distributed" wrapText="1"/>
    </xf>
    <xf numFmtId="0" fontId="10" fillId="0" borderId="35" xfId="3" applyFont="1" applyFill="1" applyBorder="1"/>
    <xf numFmtId="3" fontId="17" fillId="0" borderId="36" xfId="3" applyNumberFormat="1" applyFont="1" applyFill="1" applyBorder="1" applyAlignment="1">
      <alignment shrinkToFit="1"/>
    </xf>
    <xf numFmtId="3" fontId="17" fillId="0" borderId="37" xfId="4" applyNumberFormat="1" applyFont="1" applyFill="1" applyBorder="1" applyAlignment="1">
      <alignment shrinkToFit="1"/>
    </xf>
    <xf numFmtId="3" fontId="17" fillId="0" borderId="42" xfId="3" applyNumberFormat="1" applyFont="1" applyFill="1" applyBorder="1" applyAlignment="1">
      <alignment shrinkToFit="1"/>
    </xf>
    <xf numFmtId="3" fontId="17" fillId="0" borderId="43" xfId="4" applyNumberFormat="1" applyFont="1" applyFill="1" applyBorder="1" applyAlignment="1">
      <alignment shrinkToFit="1"/>
    </xf>
    <xf numFmtId="3" fontId="17" fillId="0" borderId="42" xfId="4" applyNumberFormat="1" applyFont="1" applyFill="1" applyBorder="1" applyAlignment="1">
      <alignment shrinkToFit="1"/>
    </xf>
    <xf numFmtId="3" fontId="17" fillId="0" borderId="44" xfId="4" applyNumberFormat="1" applyFont="1" applyFill="1" applyBorder="1" applyAlignment="1">
      <alignment shrinkToFit="1"/>
    </xf>
    <xf numFmtId="3" fontId="17" fillId="0" borderId="45" xfId="3" applyNumberFormat="1" applyFont="1" applyFill="1" applyBorder="1" applyAlignment="1">
      <alignment shrinkToFit="1"/>
    </xf>
    <xf numFmtId="3" fontId="17" fillId="0" borderId="41" xfId="4" applyNumberFormat="1" applyFont="1" applyFill="1" applyBorder="1" applyAlignment="1">
      <alignment shrinkToFit="1"/>
    </xf>
    <xf numFmtId="0" fontId="9" fillId="0" borderId="0" xfId="3" applyFill="1"/>
    <xf numFmtId="0" fontId="10" fillId="0" borderId="35" xfId="3" applyFont="1" applyFill="1" applyBorder="1" applyAlignment="1">
      <alignment wrapText="1"/>
    </xf>
    <xf numFmtId="3" fontId="17" fillId="2" borderId="46" xfId="3" applyNumberFormat="1" applyFont="1" applyBorder="1" applyAlignment="1">
      <alignment shrinkToFit="1"/>
    </xf>
    <xf numFmtId="3" fontId="22" fillId="2" borderId="42" xfId="3" applyNumberFormat="1" applyFont="1" applyBorder="1" applyAlignment="1">
      <alignment horizontal="centerContinuous" shrinkToFit="1"/>
    </xf>
    <xf numFmtId="3" fontId="23" fillId="2" borderId="42" xfId="3" applyNumberFormat="1" applyFont="1" applyBorder="1" applyAlignment="1">
      <alignment horizontal="center" shrinkToFit="1"/>
    </xf>
    <xf numFmtId="3" fontId="17" fillId="2" borderId="43" xfId="5" applyFont="1" applyBorder="1" applyAlignment="1">
      <alignment shrinkToFit="1"/>
    </xf>
    <xf numFmtId="0" fontId="10" fillId="2" borderId="48" xfId="3" applyFont="1" applyBorder="1" applyAlignment="1">
      <alignment wrapText="1"/>
    </xf>
    <xf numFmtId="3" fontId="17" fillId="2" borderId="23" xfId="3" applyNumberFormat="1" applyFont="1" applyBorder="1" applyAlignment="1">
      <alignment shrinkToFit="1"/>
    </xf>
    <xf numFmtId="3" fontId="17" fillId="2" borderId="22" xfId="4" applyNumberFormat="1" applyFont="1" applyBorder="1" applyAlignment="1">
      <alignment shrinkToFit="1"/>
    </xf>
    <xf numFmtId="3" fontId="17" fillId="2" borderId="49" xfId="3" applyNumberFormat="1" applyFont="1" applyBorder="1" applyAlignment="1">
      <alignment shrinkToFit="1"/>
    </xf>
    <xf numFmtId="3" fontId="17" fillId="2" borderId="50" xfId="3" applyNumberFormat="1" applyFont="1" applyBorder="1" applyAlignment="1">
      <alignment shrinkToFit="1"/>
    </xf>
    <xf numFmtId="3" fontId="17" fillId="2" borderId="51" xfId="4" applyNumberFormat="1" applyFont="1" applyBorder="1" applyAlignment="1">
      <alignment shrinkToFit="1"/>
    </xf>
    <xf numFmtId="0" fontId="16" fillId="2" borderId="21" xfId="3" applyFont="1" applyBorder="1"/>
    <xf numFmtId="3" fontId="17" fillId="2" borderId="24" xfId="4" applyNumberFormat="1" applyFont="1" applyBorder="1" applyAlignment="1">
      <alignment shrinkToFit="1"/>
    </xf>
    <xf numFmtId="0" fontId="10" fillId="2" borderId="9" xfId="3" applyFont="1" applyBorder="1"/>
    <xf numFmtId="0" fontId="24" fillId="2" borderId="0" xfId="3" quotePrefix="1" applyFont="1" applyAlignment="1">
      <alignment horizontal="left"/>
    </xf>
    <xf numFmtId="3" fontId="10" fillId="2" borderId="0" xfId="3" applyNumberFormat="1" applyFont="1"/>
    <xf numFmtId="0" fontId="25" fillId="3" borderId="0" xfId="6" applyFont="1" applyFill="1">
      <alignment vertical="center"/>
    </xf>
    <xf numFmtId="0" fontId="26" fillId="3" borderId="52" xfId="7" applyFont="1" applyFill="1" applyBorder="1" applyAlignment="1">
      <alignment vertical="center"/>
    </xf>
    <xf numFmtId="0" fontId="27" fillId="3" borderId="53" xfId="7" applyFont="1" applyFill="1" applyBorder="1" applyAlignment="1">
      <alignment vertical="center"/>
    </xf>
    <xf numFmtId="56" fontId="26" fillId="3" borderId="54" xfId="7" applyNumberFormat="1" applyFont="1" applyFill="1" applyBorder="1" applyAlignment="1" applyProtection="1">
      <alignment vertical="center"/>
      <protection locked="0"/>
    </xf>
    <xf numFmtId="14" fontId="26" fillId="3" borderId="55" xfId="7" applyNumberFormat="1" applyFont="1" applyFill="1" applyBorder="1" applyAlignment="1">
      <alignment horizontal="left" vertical="center"/>
    </xf>
    <xf numFmtId="178" fontId="27" fillId="3" borderId="53" xfId="7" applyNumberFormat="1" applyFont="1" applyFill="1" applyBorder="1" applyAlignment="1" applyProtection="1">
      <alignment horizontal="centerContinuous" vertical="center"/>
      <protection locked="0"/>
    </xf>
    <xf numFmtId="179" fontId="27" fillId="3" borderId="53" xfId="7" applyNumberFormat="1" applyFont="1" applyFill="1" applyBorder="1" applyAlignment="1">
      <alignment horizontal="centerContinuous" vertical="center"/>
    </xf>
    <xf numFmtId="0" fontId="26" fillId="3" borderId="53" xfId="7" applyFont="1" applyFill="1" applyBorder="1" applyAlignment="1">
      <alignment horizontal="centerContinuous" vertical="center"/>
    </xf>
    <xf numFmtId="0" fontId="26" fillId="3" borderId="53" xfId="7" applyFont="1" applyFill="1" applyBorder="1" applyAlignment="1" applyProtection="1">
      <alignment horizontal="centerContinuous" vertical="center"/>
      <protection locked="0"/>
    </xf>
    <xf numFmtId="0" fontId="26" fillId="3" borderId="55" xfId="7" applyFont="1" applyFill="1" applyBorder="1" applyAlignment="1">
      <alignment vertical="center"/>
    </xf>
    <xf numFmtId="0" fontId="26" fillId="3" borderId="53" xfId="7" applyFont="1" applyFill="1" applyBorder="1" applyAlignment="1" applyProtection="1">
      <alignment vertical="center"/>
      <protection locked="0"/>
    </xf>
    <xf numFmtId="0" fontId="27" fillId="3" borderId="56" xfId="7" applyFont="1" applyFill="1" applyBorder="1" applyAlignment="1">
      <alignment vertical="center"/>
    </xf>
    <xf numFmtId="0" fontId="1" fillId="3" borderId="0" xfId="6" applyFill="1">
      <alignment vertical="center"/>
    </xf>
    <xf numFmtId="0" fontId="26" fillId="3" borderId="57" xfId="7" applyFont="1" applyFill="1" applyBorder="1" applyAlignment="1">
      <alignment vertical="center"/>
    </xf>
    <xf numFmtId="0" fontId="27" fillId="3" borderId="58" xfId="7" applyFont="1" applyFill="1" applyBorder="1" applyAlignment="1">
      <alignment vertical="center"/>
    </xf>
    <xf numFmtId="180" fontId="27" fillId="3" borderId="59" xfId="7" applyNumberFormat="1" applyFont="1" applyFill="1" applyBorder="1" applyAlignment="1">
      <alignment horizontal="centerContinuous" vertical="center"/>
    </xf>
    <xf numFmtId="0" fontId="27" fillId="3" borderId="58" xfId="7" applyFont="1" applyFill="1" applyBorder="1" applyAlignment="1">
      <alignment horizontal="centerContinuous" vertical="center"/>
    </xf>
    <xf numFmtId="0" fontId="26" fillId="3" borderId="60" xfId="7" applyFont="1" applyFill="1" applyBorder="1" applyAlignment="1">
      <alignment vertical="center"/>
    </xf>
    <xf numFmtId="0" fontId="26" fillId="3" borderId="58" xfId="7" applyFont="1" applyFill="1" applyBorder="1" applyAlignment="1" applyProtection="1">
      <alignment horizontal="centerContinuous" vertical="center" wrapText="1"/>
      <protection locked="0"/>
    </xf>
    <xf numFmtId="0" fontId="26" fillId="3" borderId="58" xfId="7" applyFont="1" applyFill="1" applyBorder="1" applyAlignment="1">
      <alignment horizontal="centerContinuous" vertical="center"/>
    </xf>
    <xf numFmtId="0" fontId="27" fillId="3" borderId="61" xfId="7" applyFont="1" applyFill="1" applyBorder="1" applyAlignment="1" applyProtection="1">
      <alignment horizontal="centerContinuous" vertical="center" shrinkToFit="1"/>
      <protection locked="0"/>
    </xf>
    <xf numFmtId="0" fontId="28" fillId="3" borderId="0" xfId="6" applyFont="1" applyFill="1">
      <alignment vertical="center"/>
    </xf>
    <xf numFmtId="0" fontId="28" fillId="3" borderId="0" xfId="6" applyFont="1" applyFill="1" applyAlignment="1">
      <alignment horizontal="left" vertical="center"/>
    </xf>
    <xf numFmtId="0" fontId="29" fillId="3" borderId="0" xfId="6" applyFont="1" applyFill="1" applyAlignment="1">
      <alignment horizontal="left" vertical="center"/>
    </xf>
    <xf numFmtId="3" fontId="29" fillId="3" borderId="0" xfId="6" applyNumberFormat="1" applyFont="1" applyFill="1" applyAlignment="1">
      <alignment horizontal="left" vertical="center"/>
    </xf>
    <xf numFmtId="0" fontId="30" fillId="3" borderId="0" xfId="6" applyFont="1" applyFill="1">
      <alignment vertical="center"/>
    </xf>
    <xf numFmtId="0" fontId="29" fillId="3" borderId="0" xfId="6" applyFont="1" applyFill="1">
      <alignment vertical="center"/>
    </xf>
    <xf numFmtId="3" fontId="27" fillId="3" borderId="0" xfId="6" applyNumberFormat="1" applyFont="1" applyFill="1" applyAlignment="1">
      <alignment vertical="center" shrinkToFit="1"/>
    </xf>
    <xf numFmtId="3" fontId="31" fillId="3" borderId="0" xfId="6" applyNumberFormat="1" applyFont="1" applyFill="1" applyAlignment="1">
      <alignment vertical="center" shrinkToFit="1"/>
    </xf>
    <xf numFmtId="3" fontId="32" fillId="3" borderId="0" xfId="6" applyNumberFormat="1" applyFont="1" applyFill="1" applyAlignment="1">
      <alignment horizontal="right" vertical="center" shrinkToFit="1"/>
    </xf>
    <xf numFmtId="38" fontId="28" fillId="3" borderId="0" xfId="6" applyNumberFormat="1" applyFont="1" applyFill="1" applyAlignment="1">
      <alignment horizontal="right" vertical="center"/>
    </xf>
    <xf numFmtId="181" fontId="33" fillId="3" borderId="0" xfId="6" applyNumberFormat="1" applyFont="1" applyFill="1" applyAlignment="1">
      <alignment horizontal="right" vertical="center" shrinkToFit="1"/>
    </xf>
    <xf numFmtId="3" fontId="32" fillId="3" borderId="0" xfId="6" applyNumberFormat="1" applyFont="1" applyFill="1" applyAlignment="1">
      <alignment horizontal="left" vertical="center" shrinkToFit="1"/>
    </xf>
    <xf numFmtId="0" fontId="21" fillId="3" borderId="0" xfId="6" applyFont="1" applyFill="1">
      <alignment vertical="center"/>
    </xf>
    <xf numFmtId="0" fontId="21" fillId="3" borderId="0" xfId="6" applyFont="1" applyFill="1" applyAlignment="1">
      <alignment horizontal="right" vertical="center"/>
    </xf>
    <xf numFmtId="0" fontId="34" fillId="3" borderId="64" xfId="6" applyFont="1" applyFill="1" applyBorder="1" applyAlignment="1">
      <alignment horizontal="centerContinuous" vertical="center"/>
    </xf>
    <xf numFmtId="0" fontId="35" fillId="3" borderId="65" xfId="6" applyFont="1" applyFill="1" applyBorder="1" applyAlignment="1">
      <alignment horizontal="centerContinuous" vertical="center"/>
    </xf>
    <xf numFmtId="0" fontId="35" fillId="3" borderId="66" xfId="6" applyFont="1" applyFill="1" applyBorder="1" applyAlignment="1">
      <alignment horizontal="centerContinuous" vertical="center"/>
    </xf>
    <xf numFmtId="3" fontId="16" fillId="3" borderId="65" xfId="6" applyNumberFormat="1" applyFont="1" applyFill="1" applyBorder="1">
      <alignment vertical="center"/>
    </xf>
    <xf numFmtId="0" fontId="29" fillId="3" borderId="65" xfId="6" applyFont="1" applyFill="1" applyBorder="1">
      <alignment vertical="center"/>
    </xf>
    <xf numFmtId="3" fontId="29" fillId="3" borderId="67" xfId="6" applyNumberFormat="1" applyFont="1" applyFill="1" applyBorder="1">
      <alignment vertical="center"/>
    </xf>
    <xf numFmtId="3" fontId="16" fillId="3" borderId="68" xfId="6" applyNumberFormat="1" applyFont="1" applyFill="1" applyBorder="1">
      <alignment vertical="center"/>
    </xf>
    <xf numFmtId="0" fontId="16" fillId="3" borderId="68" xfId="6" applyFont="1" applyFill="1" applyBorder="1">
      <alignment vertical="center"/>
    </xf>
    <xf numFmtId="3" fontId="29" fillId="3" borderId="67" xfId="4" applyNumberFormat="1" applyFont="1" applyFill="1" applyBorder="1" applyAlignment="1">
      <alignment vertical="center"/>
    </xf>
    <xf numFmtId="0" fontId="16" fillId="3" borderId="69" xfId="6" applyFont="1" applyFill="1" applyBorder="1">
      <alignment vertical="center"/>
    </xf>
    <xf numFmtId="3" fontId="29" fillId="3" borderId="70" xfId="4" applyNumberFormat="1" applyFont="1" applyFill="1" applyBorder="1" applyAlignment="1">
      <alignment vertical="center"/>
    </xf>
    <xf numFmtId="38" fontId="21" fillId="3" borderId="71" xfId="8" applyFont="1" applyFill="1" applyBorder="1" applyAlignment="1">
      <alignment vertical="center"/>
    </xf>
    <xf numFmtId="38" fontId="21" fillId="3" borderId="72" xfId="8" applyFont="1" applyFill="1" applyBorder="1" applyAlignment="1">
      <alignment horizontal="center" vertical="center"/>
    </xf>
    <xf numFmtId="3" fontId="21" fillId="3" borderId="72" xfId="8" applyNumberFormat="1" applyFont="1" applyFill="1" applyBorder="1" applyAlignment="1">
      <alignment horizontal="center" vertical="center" shrinkToFit="1"/>
    </xf>
    <xf numFmtId="38" fontId="21" fillId="3" borderId="73" xfId="8" applyFont="1" applyFill="1" applyBorder="1" applyAlignment="1">
      <alignment vertical="center"/>
    </xf>
    <xf numFmtId="3" fontId="21" fillId="3" borderId="72" xfId="4" applyNumberFormat="1" applyFont="1" applyFill="1" applyBorder="1" applyAlignment="1">
      <alignment horizontal="center" vertical="center"/>
    </xf>
    <xf numFmtId="38" fontId="21" fillId="3" borderId="21" xfId="8" applyFont="1" applyFill="1" applyBorder="1" applyAlignment="1">
      <alignment vertical="center"/>
    </xf>
    <xf numFmtId="3" fontId="21" fillId="3" borderId="72" xfId="8" applyNumberFormat="1" applyFont="1" applyFill="1" applyBorder="1" applyAlignment="1">
      <alignment horizontal="center" vertical="center"/>
    </xf>
    <xf numFmtId="3" fontId="21" fillId="3" borderId="74" xfId="8" applyNumberFormat="1" applyFont="1" applyFill="1" applyBorder="1" applyAlignment="1">
      <alignment horizontal="center" vertical="center"/>
    </xf>
    <xf numFmtId="0" fontId="21" fillId="4" borderId="75" xfId="6" applyFont="1" applyFill="1" applyBorder="1" applyAlignment="1">
      <alignment horizontal="left" vertical="center" shrinkToFit="1"/>
    </xf>
    <xf numFmtId="38" fontId="36" fillId="4" borderId="76" xfId="8" applyFont="1" applyFill="1" applyBorder="1" applyAlignment="1">
      <alignment vertical="center" shrinkToFit="1"/>
    </xf>
    <xf numFmtId="3" fontId="36" fillId="4" borderId="76" xfId="8" applyNumberFormat="1" applyFont="1" applyFill="1" applyBorder="1" applyAlignment="1" applyProtection="1">
      <alignment vertical="center" shrinkToFit="1"/>
      <protection locked="0"/>
    </xf>
    <xf numFmtId="0" fontId="21" fillId="4" borderId="77" xfId="6" applyFont="1" applyFill="1" applyBorder="1" applyAlignment="1">
      <alignment horizontal="left" vertical="center" shrinkToFit="1"/>
    </xf>
    <xf numFmtId="3" fontId="21" fillId="4" borderId="6" xfId="6" applyNumberFormat="1" applyFont="1" applyFill="1" applyBorder="1" applyAlignment="1">
      <alignment horizontal="left" vertical="center" shrinkToFit="1"/>
    </xf>
    <xf numFmtId="3" fontId="36" fillId="4" borderId="76" xfId="4" applyNumberFormat="1" applyFont="1" applyFill="1" applyBorder="1" applyAlignment="1" applyProtection="1">
      <alignment vertical="center" shrinkToFit="1"/>
      <protection locked="0"/>
    </xf>
    <xf numFmtId="3" fontId="21" fillId="4" borderId="78" xfId="6" applyNumberFormat="1" applyFont="1" applyFill="1" applyBorder="1" applyAlignment="1">
      <alignment horizontal="left" vertical="center" shrinkToFit="1"/>
    </xf>
    <xf numFmtId="38" fontId="36" fillId="4" borderId="79" xfId="8" applyFont="1" applyFill="1" applyBorder="1" applyAlignment="1">
      <alignment vertical="center" shrinkToFit="1"/>
    </xf>
    <xf numFmtId="3" fontId="36" fillId="4" borderId="79" xfId="8" applyNumberFormat="1" applyFont="1" applyFill="1" applyBorder="1" applyAlignment="1" applyProtection="1">
      <alignment vertical="center" shrinkToFit="1"/>
      <protection locked="0"/>
    </xf>
    <xf numFmtId="0" fontId="21" fillId="4" borderId="80" xfId="6" applyFont="1" applyFill="1" applyBorder="1" applyAlignment="1">
      <alignment horizontal="left" vertical="center" shrinkToFit="1"/>
    </xf>
    <xf numFmtId="38" fontId="36" fillId="4" borderId="81" xfId="8" applyFont="1" applyFill="1" applyBorder="1" applyAlignment="1">
      <alignment vertical="center" shrinkToFit="1"/>
    </xf>
    <xf numFmtId="3" fontId="36" fillId="4" borderId="82" xfId="4" applyNumberFormat="1" applyFont="1" applyFill="1" applyBorder="1" applyAlignment="1" applyProtection="1">
      <alignment vertical="center" shrinkToFit="1"/>
      <protection locked="0"/>
    </xf>
    <xf numFmtId="0" fontId="21" fillId="3" borderId="83" xfId="6" applyFont="1" applyFill="1" applyBorder="1" applyAlignment="1">
      <alignment horizontal="left" vertical="center" shrinkToFit="1"/>
    </xf>
    <xf numFmtId="38" fontId="36" fillId="3" borderId="79" xfId="8" applyFont="1" applyFill="1" applyBorder="1" applyAlignment="1">
      <alignment vertical="center" shrinkToFit="1"/>
    </xf>
    <xf numFmtId="3" fontId="36" fillId="3" borderId="79" xfId="8" applyNumberFormat="1" applyFont="1" applyFill="1" applyBorder="1" applyAlignment="1" applyProtection="1">
      <alignment vertical="center" shrinkToFit="1"/>
      <protection locked="0"/>
    </xf>
    <xf numFmtId="0" fontId="21" fillId="3" borderId="84" xfId="6" applyFont="1" applyFill="1" applyBorder="1" applyAlignment="1">
      <alignment horizontal="left" vertical="center" shrinkToFit="1"/>
    </xf>
    <xf numFmtId="3" fontId="21" fillId="3" borderId="78" xfId="6" applyNumberFormat="1" applyFont="1" applyFill="1" applyBorder="1" applyAlignment="1">
      <alignment horizontal="left" vertical="center" shrinkToFit="1"/>
    </xf>
    <xf numFmtId="3" fontId="36" fillId="3" borderId="79" xfId="4" applyNumberFormat="1" applyFont="1" applyFill="1" applyBorder="1" applyAlignment="1" applyProtection="1">
      <alignment vertical="center" shrinkToFit="1"/>
      <protection locked="0"/>
    </xf>
    <xf numFmtId="0" fontId="21" fillId="3" borderId="85" xfId="6" applyFont="1" applyFill="1" applyBorder="1" applyAlignment="1">
      <alignment horizontal="left" vertical="center" shrinkToFit="1"/>
    </xf>
    <xf numFmtId="38" fontId="36" fillId="3" borderId="86" xfId="8" applyFont="1" applyFill="1" applyBorder="1" applyAlignment="1">
      <alignment vertical="center" shrinkToFit="1"/>
    </xf>
    <xf numFmtId="3" fontId="36" fillId="3" borderId="82" xfId="4" applyNumberFormat="1" applyFont="1" applyFill="1" applyBorder="1" applyAlignment="1" applyProtection="1">
      <alignment vertical="center" shrinkToFit="1"/>
      <protection locked="0"/>
    </xf>
    <xf numFmtId="0" fontId="21" fillId="4" borderId="83" xfId="6" applyFont="1" applyFill="1" applyBorder="1" applyAlignment="1">
      <alignment horizontal="left" vertical="center" shrinkToFit="1"/>
    </xf>
    <xf numFmtId="0" fontId="21" fillId="4" borderId="84" xfId="6" applyFont="1" applyFill="1" applyBorder="1" applyAlignment="1">
      <alignment horizontal="left" vertical="center" shrinkToFit="1"/>
    </xf>
    <xf numFmtId="3" fontId="36" fillId="4" borderId="79" xfId="4" applyNumberFormat="1" applyFont="1" applyFill="1" applyBorder="1" applyAlignment="1" applyProtection="1">
      <alignment vertical="center" shrinkToFit="1"/>
      <protection locked="0"/>
    </xf>
    <xf numFmtId="0" fontId="21" fillId="4" borderId="85" xfId="6" applyFont="1" applyFill="1" applyBorder="1" applyAlignment="1">
      <alignment horizontal="left" vertical="center" shrinkToFit="1"/>
    </xf>
    <xf numFmtId="38" fontId="36" fillId="4" borderId="86" xfId="8" applyFont="1" applyFill="1" applyBorder="1" applyAlignment="1">
      <alignment vertical="center" shrinkToFit="1"/>
    </xf>
    <xf numFmtId="3" fontId="21" fillId="4" borderId="85" xfId="6" applyNumberFormat="1" applyFont="1" applyFill="1" applyBorder="1" applyAlignment="1">
      <alignment horizontal="left" vertical="center" shrinkToFit="1"/>
    </xf>
    <xf numFmtId="3" fontId="21" fillId="3" borderId="85" xfId="6" applyNumberFormat="1" applyFont="1" applyFill="1" applyBorder="1" applyAlignment="1">
      <alignment horizontal="left" vertical="center" shrinkToFit="1"/>
    </xf>
    <xf numFmtId="38" fontId="36" fillId="4" borderId="86" xfId="8" applyFont="1" applyFill="1" applyBorder="1" applyAlignment="1">
      <alignment horizontal="right" vertical="center" shrinkToFit="1"/>
    </xf>
    <xf numFmtId="38" fontId="36" fillId="3" borderId="86" xfId="8" applyFont="1" applyFill="1" applyBorder="1" applyAlignment="1">
      <alignment horizontal="right" vertical="center" shrinkToFit="1"/>
    </xf>
    <xf numFmtId="3" fontId="36" fillId="3" borderId="82" xfId="4"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shrinkToFit="1"/>
    </xf>
    <xf numFmtId="3" fontId="36" fillId="4" borderId="82" xfId="4" applyNumberFormat="1" applyFont="1" applyFill="1" applyBorder="1" applyAlignment="1" applyProtection="1">
      <alignment horizontal="right" vertical="center" shrinkToFit="1"/>
      <protection locked="0"/>
    </xf>
    <xf numFmtId="38" fontId="36" fillId="3" borderId="79" xfId="8" applyFont="1" applyFill="1" applyBorder="1" applyAlignment="1">
      <alignment horizontal="right" vertical="center" shrinkToFit="1"/>
    </xf>
    <xf numFmtId="0" fontId="21" fillId="4" borderId="78" xfId="6" applyFont="1" applyFill="1" applyBorder="1" applyAlignment="1">
      <alignment horizontal="left" vertical="center" shrinkToFit="1"/>
    </xf>
    <xf numFmtId="0" fontId="21" fillId="3" borderId="78" xfId="6" applyFont="1" applyFill="1" applyBorder="1" applyAlignment="1">
      <alignment horizontal="left" vertical="center" shrinkToFit="1"/>
    </xf>
    <xf numFmtId="3" fontId="37" fillId="4" borderId="85" xfId="6" applyNumberFormat="1" applyFont="1" applyFill="1" applyBorder="1" applyAlignment="1" applyProtection="1">
      <alignment horizontal="left" vertical="center" shrinkToFit="1"/>
      <protection locked="0"/>
    </xf>
    <xf numFmtId="3" fontId="37" fillId="3" borderId="85" xfId="6" applyNumberFormat="1" applyFont="1" applyFill="1" applyBorder="1" applyAlignment="1" applyProtection="1">
      <alignment horizontal="left" vertical="center" shrinkToFit="1"/>
      <protection locked="0"/>
    </xf>
    <xf numFmtId="38" fontId="36" fillId="3" borderId="79" xfId="8" applyFont="1" applyFill="1" applyBorder="1" applyAlignment="1">
      <alignment horizontal="right" vertical="center"/>
    </xf>
    <xf numFmtId="3" fontId="36" fillId="3" borderId="82" xfId="4" applyNumberFormat="1" applyFont="1" applyFill="1" applyBorder="1" applyAlignment="1">
      <alignment horizontal="right" vertical="center"/>
    </xf>
    <xf numFmtId="3" fontId="36" fillId="4" borderId="79" xfId="8"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xf>
    <xf numFmtId="3" fontId="36" fillId="4" borderId="82" xfId="4" applyNumberFormat="1" applyFont="1" applyFill="1" applyBorder="1" applyAlignment="1">
      <alignment horizontal="right" vertical="center"/>
    </xf>
    <xf numFmtId="3" fontId="36" fillId="3" borderId="79" xfId="8" applyNumberFormat="1" applyFont="1" applyFill="1" applyBorder="1" applyAlignment="1" applyProtection="1">
      <alignment horizontal="right" vertical="center" shrinkToFit="1"/>
      <protection locked="0"/>
    </xf>
    <xf numFmtId="38" fontId="36" fillId="4" borderId="82" xfId="8" applyFont="1" applyFill="1" applyBorder="1" applyAlignment="1">
      <alignment horizontal="right" vertical="center"/>
    </xf>
    <xf numFmtId="3" fontId="36" fillId="3" borderId="82" xfId="8" applyNumberFormat="1" applyFont="1" applyFill="1" applyBorder="1" applyAlignment="1" applyProtection="1">
      <alignment horizontal="right" vertical="center" shrinkToFit="1"/>
      <protection locked="0"/>
    </xf>
    <xf numFmtId="0" fontId="21" fillId="4" borderId="87" xfId="6" applyFont="1" applyFill="1" applyBorder="1" applyAlignment="1">
      <alignment horizontal="left" vertical="center" shrinkToFit="1"/>
    </xf>
    <xf numFmtId="3" fontId="36" fillId="4" borderId="88" xfId="4" applyNumberFormat="1" applyFont="1" applyFill="1" applyBorder="1" applyAlignment="1" applyProtection="1">
      <alignment vertical="center" shrinkToFit="1"/>
      <protection locked="0"/>
    </xf>
    <xf numFmtId="3" fontId="21" fillId="4" borderId="89" xfId="6" applyNumberFormat="1" applyFont="1" applyFill="1" applyBorder="1" applyAlignment="1">
      <alignment horizontal="left" vertical="center" shrinkToFit="1"/>
    </xf>
    <xf numFmtId="38" fontId="36" fillId="4" borderId="88" xfId="8" applyFont="1" applyFill="1" applyBorder="1" applyAlignment="1">
      <alignment vertical="center" shrinkToFit="1"/>
    </xf>
    <xf numFmtId="3" fontId="36" fillId="4" borderId="88" xfId="8" applyNumberFormat="1" applyFont="1" applyFill="1" applyBorder="1" applyAlignment="1" applyProtection="1">
      <alignment horizontal="right" vertical="center" shrinkToFit="1"/>
      <protection locked="0"/>
    </xf>
    <xf numFmtId="38" fontId="36" fillId="4" borderId="88" xfId="8" applyFont="1" applyFill="1" applyBorder="1" applyAlignment="1">
      <alignment horizontal="right" vertical="center" shrinkToFit="1"/>
    </xf>
    <xf numFmtId="3" fontId="36" fillId="4" borderId="90" xfId="8" applyNumberFormat="1" applyFont="1" applyFill="1" applyBorder="1" applyAlignment="1" applyProtection="1">
      <alignment horizontal="right" vertical="center" shrinkToFit="1"/>
      <protection locked="0"/>
    </xf>
    <xf numFmtId="3" fontId="21" fillId="3" borderId="91" xfId="6" applyNumberFormat="1" applyFont="1" applyFill="1" applyBorder="1" applyAlignment="1">
      <alignment horizontal="left" vertical="center" shrinkToFit="1"/>
    </xf>
    <xf numFmtId="38" fontId="36" fillId="3" borderId="76" xfId="8" applyFont="1" applyFill="1" applyBorder="1" applyAlignment="1">
      <alignment vertical="center" shrinkToFit="1"/>
    </xf>
    <xf numFmtId="3" fontId="21" fillId="3" borderId="77" xfId="6" applyNumberFormat="1" applyFont="1" applyFill="1" applyBorder="1" applyAlignment="1">
      <alignment horizontal="left" vertical="center" shrinkToFit="1"/>
    </xf>
    <xf numFmtId="3" fontId="36" fillId="3" borderId="88" xfId="4" applyNumberFormat="1" applyFont="1" applyFill="1" applyBorder="1" applyAlignment="1" applyProtection="1">
      <alignment vertical="center" shrinkToFit="1"/>
      <protection locked="0"/>
    </xf>
    <xf numFmtId="3" fontId="21" fillId="3" borderId="89" xfId="6" applyNumberFormat="1" applyFont="1" applyFill="1" applyBorder="1" applyAlignment="1">
      <alignment horizontal="left" vertical="center" shrinkToFit="1"/>
    </xf>
    <xf numFmtId="38" fontId="36" fillId="3" borderId="88" xfId="8" applyFont="1" applyFill="1" applyBorder="1" applyAlignment="1">
      <alignment vertical="center" shrinkToFit="1"/>
    </xf>
    <xf numFmtId="38" fontId="36" fillId="3" borderId="88" xfId="8" applyFont="1" applyFill="1" applyBorder="1" applyAlignment="1">
      <alignment horizontal="right" vertical="center" shrinkToFit="1"/>
    </xf>
    <xf numFmtId="3" fontId="36" fillId="3" borderId="88" xfId="8" applyNumberFormat="1" applyFont="1" applyFill="1" applyBorder="1" applyAlignment="1" applyProtection="1">
      <alignment horizontal="right" vertical="center" shrinkToFit="1"/>
      <protection locked="0"/>
    </xf>
    <xf numFmtId="3" fontId="36" fillId="3" borderId="90" xfId="8" applyNumberFormat="1" applyFont="1" applyFill="1" applyBorder="1" applyAlignment="1" applyProtection="1">
      <alignment horizontal="right" vertical="center" shrinkToFit="1"/>
      <protection locked="0"/>
    </xf>
    <xf numFmtId="0" fontId="28" fillId="3" borderId="92" xfId="6" applyFont="1" applyFill="1" applyBorder="1">
      <alignment vertical="center"/>
    </xf>
    <xf numFmtId="3" fontId="21" fillId="4" borderId="93" xfId="6" applyNumberFormat="1" applyFont="1" applyFill="1" applyBorder="1" applyAlignment="1">
      <alignment horizontal="left" vertical="center" shrinkToFit="1"/>
    </xf>
    <xf numFmtId="38" fontId="36" fillId="4" borderId="94" xfId="8" applyFont="1" applyFill="1" applyBorder="1" applyAlignment="1">
      <alignment vertical="center" shrinkToFit="1"/>
    </xf>
    <xf numFmtId="3" fontId="21" fillId="4" borderId="95" xfId="6" applyNumberFormat="1" applyFont="1" applyFill="1" applyBorder="1" applyAlignment="1">
      <alignment horizontal="left" vertical="center" shrinkToFit="1"/>
    </xf>
    <xf numFmtId="3" fontId="36" fillId="4" borderId="94" xfId="4" applyNumberFormat="1" applyFont="1" applyFill="1" applyBorder="1" applyAlignment="1" applyProtection="1">
      <alignment vertical="center" shrinkToFit="1"/>
      <protection locked="0"/>
    </xf>
    <xf numFmtId="3" fontId="21" fillId="4" borderId="96" xfId="6" applyNumberFormat="1" applyFont="1" applyFill="1" applyBorder="1" applyAlignment="1">
      <alignment horizontal="left" vertical="center" shrinkToFit="1"/>
    </xf>
    <xf numFmtId="38" fontId="36" fillId="4" borderId="94" xfId="8" applyFont="1" applyFill="1" applyBorder="1" applyAlignment="1">
      <alignment horizontal="right" vertical="center" shrinkToFit="1"/>
    </xf>
    <xf numFmtId="3" fontId="36" fillId="4" borderId="94" xfId="8" applyNumberFormat="1" applyFont="1" applyFill="1" applyBorder="1" applyAlignment="1" applyProtection="1">
      <alignment horizontal="right" vertical="center" shrinkToFit="1"/>
      <protection locked="0"/>
    </xf>
    <xf numFmtId="3" fontId="36" fillId="4" borderId="97" xfId="8" applyNumberFormat="1" applyFont="1" applyFill="1" applyBorder="1" applyAlignment="1" applyProtection="1">
      <alignment horizontal="right" vertical="center" shrinkToFit="1"/>
      <protection locked="0"/>
    </xf>
    <xf numFmtId="3" fontId="21" fillId="3" borderId="98" xfId="6" applyNumberFormat="1" applyFont="1" applyFill="1" applyBorder="1" applyAlignment="1">
      <alignment horizontal="left" vertical="center" shrinkToFit="1"/>
    </xf>
    <xf numFmtId="38" fontId="36" fillId="3" borderId="98" xfId="8" applyFont="1" applyFill="1" applyBorder="1" applyAlignment="1">
      <alignment vertical="center" shrinkToFit="1"/>
    </xf>
    <xf numFmtId="3" fontId="36" fillId="3" borderId="98" xfId="8" applyNumberFormat="1" applyFont="1" applyFill="1" applyBorder="1" applyAlignment="1" applyProtection="1">
      <alignment vertical="center" shrinkToFit="1"/>
      <protection locked="0"/>
    </xf>
    <xf numFmtId="3" fontId="36" fillId="3" borderId="98" xfId="4" applyNumberFormat="1" applyFont="1" applyFill="1" applyBorder="1" applyAlignment="1" applyProtection="1">
      <alignment vertical="center" shrinkToFit="1"/>
      <protection locked="0"/>
    </xf>
    <xf numFmtId="38" fontId="36" fillId="3" borderId="98" xfId="8" applyFont="1" applyFill="1" applyBorder="1" applyAlignment="1">
      <alignment horizontal="right" vertical="center" shrinkToFit="1"/>
    </xf>
    <xf numFmtId="3" fontId="36" fillId="3" borderId="98" xfId="8" applyNumberFormat="1" applyFont="1" applyFill="1" applyBorder="1" applyAlignment="1" applyProtection="1">
      <alignment horizontal="right" vertical="center" shrinkToFit="1"/>
      <protection locked="0"/>
    </xf>
    <xf numFmtId="3" fontId="21" fillId="3" borderId="0" xfId="6" applyNumberFormat="1" applyFont="1" applyFill="1" applyAlignment="1">
      <alignment horizontal="left" vertical="center" shrinkToFit="1"/>
    </xf>
    <xf numFmtId="38" fontId="36" fillId="3" borderId="0" xfId="8" applyFont="1" applyFill="1" applyBorder="1" applyAlignment="1">
      <alignment vertical="center" shrinkToFit="1"/>
    </xf>
    <xf numFmtId="3" fontId="36" fillId="3" borderId="0" xfId="8" applyNumberFormat="1" applyFont="1" applyFill="1" applyBorder="1" applyAlignment="1" applyProtection="1">
      <alignment vertical="center" shrinkToFit="1"/>
      <protection locked="0"/>
    </xf>
    <xf numFmtId="3" fontId="36" fillId="3" borderId="0" xfId="4" applyNumberFormat="1" applyFont="1" applyFill="1" applyBorder="1" applyAlignment="1" applyProtection="1">
      <alignment vertical="center" shrinkToFit="1"/>
      <protection locked="0"/>
    </xf>
    <xf numFmtId="38" fontId="36" fillId="3" borderId="0" xfId="8" applyFont="1" applyFill="1" applyBorder="1" applyAlignment="1">
      <alignment horizontal="right" vertical="center" shrinkToFit="1"/>
    </xf>
    <xf numFmtId="3" fontId="36" fillId="3" borderId="0" xfId="8" applyNumberFormat="1" applyFont="1" applyFill="1" applyBorder="1" applyAlignment="1" applyProtection="1">
      <alignment horizontal="right" vertical="center" shrinkToFit="1"/>
      <protection locked="0"/>
    </xf>
    <xf numFmtId="38" fontId="36" fillId="3" borderId="0" xfId="8" applyFont="1" applyFill="1" applyBorder="1" applyAlignment="1">
      <alignment horizontal="right" vertical="center"/>
    </xf>
    <xf numFmtId="0" fontId="26" fillId="3" borderId="0" xfId="7" applyFont="1" applyFill="1" applyBorder="1" applyAlignment="1">
      <alignment vertical="center"/>
    </xf>
    <xf numFmtId="0" fontId="27" fillId="3" borderId="0" xfId="7" applyFont="1" applyFill="1" applyBorder="1" applyAlignment="1">
      <alignment vertical="center"/>
    </xf>
    <xf numFmtId="56" fontId="26" fillId="3" borderId="0" xfId="7" applyNumberFormat="1" applyFont="1" applyFill="1" applyBorder="1" applyAlignment="1" applyProtection="1">
      <alignment vertical="center"/>
      <protection locked="0"/>
    </xf>
    <xf numFmtId="14" fontId="26" fillId="3" borderId="0" xfId="7" applyNumberFormat="1" applyFont="1" applyFill="1" applyBorder="1" applyAlignment="1">
      <alignment horizontal="left" vertical="center"/>
    </xf>
    <xf numFmtId="178" fontId="27" fillId="3" borderId="0" xfId="7" applyNumberFormat="1" applyFont="1" applyFill="1" applyBorder="1" applyAlignment="1" applyProtection="1">
      <alignment horizontal="centerContinuous" vertical="center"/>
      <protection locked="0"/>
    </xf>
    <xf numFmtId="179" fontId="27" fillId="3" borderId="0" xfId="7" applyNumberFormat="1" applyFont="1" applyFill="1" applyBorder="1" applyAlignment="1">
      <alignment horizontal="centerContinuous" vertical="center"/>
    </xf>
    <xf numFmtId="0" fontId="26"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protection locked="0"/>
    </xf>
    <xf numFmtId="0" fontId="26" fillId="3" borderId="0" xfId="7" applyFont="1" applyFill="1" applyBorder="1" applyAlignment="1" applyProtection="1">
      <alignment vertical="center"/>
      <protection locked="0"/>
    </xf>
    <xf numFmtId="180" fontId="27" fillId="3" borderId="0" xfId="7" applyNumberFormat="1" applyFont="1" applyFill="1" applyBorder="1" applyAlignment="1">
      <alignment horizontal="centerContinuous" vertical="center"/>
    </xf>
    <xf numFmtId="0" fontId="27"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wrapText="1"/>
      <protection locked="0"/>
    </xf>
    <xf numFmtId="0" fontId="27" fillId="3" borderId="0" xfId="7" applyFont="1" applyFill="1" applyBorder="1" applyAlignment="1" applyProtection="1">
      <alignment horizontal="centerContinuous" vertical="center" shrinkToFit="1"/>
      <protection locked="0"/>
    </xf>
    <xf numFmtId="3" fontId="38" fillId="3" borderId="0" xfId="6" applyNumberFormat="1" applyFont="1" applyFill="1" applyAlignment="1">
      <alignment vertical="center" shrinkToFit="1"/>
    </xf>
    <xf numFmtId="3" fontId="39" fillId="3" borderId="0" xfId="6" applyNumberFormat="1" applyFont="1" applyFill="1" applyAlignment="1">
      <alignment vertical="center" shrinkToFit="1"/>
    </xf>
    <xf numFmtId="3" fontId="41" fillId="3" borderId="0" xfId="6" applyNumberFormat="1" applyFont="1" applyFill="1" applyAlignment="1">
      <alignment vertical="center" shrinkToFit="1"/>
    </xf>
    <xf numFmtId="0" fontId="42" fillId="3" borderId="0" xfId="6" applyFont="1" applyFill="1">
      <alignment vertical="center"/>
    </xf>
    <xf numFmtId="3" fontId="43" fillId="3" borderId="0" xfId="6" applyNumberFormat="1" applyFont="1" applyFill="1">
      <alignment vertical="center"/>
    </xf>
    <xf numFmtId="3" fontId="29" fillId="3" borderId="0" xfId="6" applyNumberFormat="1" applyFont="1" applyFill="1">
      <alignment vertical="center"/>
    </xf>
    <xf numFmtId="0" fontId="37" fillId="3" borderId="65" xfId="6" applyFont="1" applyFill="1" applyBorder="1">
      <alignment vertical="center"/>
    </xf>
    <xf numFmtId="3" fontId="37" fillId="3" borderId="67" xfId="6" applyNumberFormat="1" applyFont="1" applyFill="1" applyBorder="1">
      <alignment vertical="center"/>
    </xf>
    <xf numFmtId="3" fontId="21" fillId="4" borderId="83" xfId="6" applyNumberFormat="1" applyFont="1" applyFill="1" applyBorder="1" applyAlignment="1">
      <alignment horizontal="left" vertical="center" shrinkToFit="1"/>
    </xf>
    <xf numFmtId="3" fontId="36" fillId="4" borderId="99" xfId="8" applyNumberFormat="1" applyFont="1" applyFill="1" applyBorder="1" applyAlignment="1" applyProtection="1">
      <alignment vertical="center" shrinkToFit="1"/>
      <protection locked="0"/>
    </xf>
    <xf numFmtId="3" fontId="21" fillId="4" borderId="100" xfId="6" applyNumberFormat="1" applyFont="1" applyFill="1" applyBorder="1" applyAlignment="1">
      <alignment horizontal="left" vertical="center" shrinkToFit="1"/>
    </xf>
    <xf numFmtId="3" fontId="21" fillId="3" borderId="83" xfId="6" applyNumberFormat="1" applyFont="1" applyFill="1" applyBorder="1" applyAlignment="1">
      <alignment horizontal="left" vertical="center" shrinkToFit="1"/>
    </xf>
    <xf numFmtId="3" fontId="36" fillId="3" borderId="99" xfId="8" applyNumberFormat="1" applyFont="1" applyFill="1" applyBorder="1" applyAlignment="1" applyProtection="1">
      <alignment vertical="center" shrinkToFit="1"/>
      <protection locked="0"/>
    </xf>
    <xf numFmtId="3" fontId="21" fillId="3" borderId="100" xfId="6" applyNumberFormat="1" applyFont="1" applyFill="1" applyBorder="1" applyAlignment="1">
      <alignment horizontal="left" vertical="center" shrinkToFit="1"/>
    </xf>
    <xf numFmtId="3" fontId="21" fillId="3" borderId="87" xfId="6" applyNumberFormat="1" applyFont="1" applyFill="1" applyBorder="1" applyAlignment="1">
      <alignment horizontal="left" vertical="center" shrinkToFit="1"/>
    </xf>
    <xf numFmtId="3" fontId="21" fillId="3" borderId="101" xfId="6" applyNumberFormat="1" applyFont="1" applyFill="1" applyBorder="1" applyAlignment="1">
      <alignment horizontal="left" vertical="center" shrinkToFit="1"/>
    </xf>
    <xf numFmtId="3" fontId="21" fillId="3" borderId="102" xfId="6" applyNumberFormat="1" applyFont="1" applyFill="1" applyBorder="1" applyAlignment="1">
      <alignment horizontal="left" vertical="center" shrinkToFit="1"/>
    </xf>
    <xf numFmtId="3" fontId="21" fillId="3" borderId="15" xfId="6" applyNumberFormat="1" applyFont="1" applyFill="1" applyBorder="1" applyAlignment="1">
      <alignment horizontal="left" vertical="center" shrinkToFit="1"/>
    </xf>
    <xf numFmtId="3" fontId="36" fillId="3" borderId="76" xfId="4" applyNumberFormat="1" applyFont="1" applyFill="1" applyBorder="1" applyAlignment="1" applyProtection="1">
      <alignment vertical="center" shrinkToFit="1"/>
      <protection locked="0"/>
    </xf>
    <xf numFmtId="3" fontId="21" fillId="3" borderId="6" xfId="6" applyNumberFormat="1" applyFont="1" applyFill="1" applyBorder="1" applyAlignment="1">
      <alignment horizontal="left" vertical="center" shrinkToFit="1"/>
    </xf>
    <xf numFmtId="38" fontId="36" fillId="3" borderId="76" xfId="8" applyFont="1" applyFill="1" applyBorder="1" applyAlignment="1">
      <alignment horizontal="right" vertical="center" shrinkToFit="1"/>
    </xf>
    <xf numFmtId="3" fontId="36" fillId="3" borderId="76" xfId="8" applyNumberFormat="1" applyFont="1" applyFill="1" applyBorder="1" applyAlignment="1" applyProtection="1">
      <alignment horizontal="right" vertical="center" shrinkToFit="1"/>
      <protection locked="0"/>
    </xf>
    <xf numFmtId="3" fontId="36" fillId="3" borderId="106" xfId="8" applyNumberFormat="1" applyFont="1" applyFill="1" applyBorder="1" applyAlignment="1" applyProtection="1">
      <alignment horizontal="right" vertical="center" shrinkToFit="1"/>
      <protection locked="0"/>
    </xf>
    <xf numFmtId="38" fontId="36" fillId="3" borderId="88" xfId="8" applyFont="1" applyFill="1" applyBorder="1" applyAlignment="1">
      <alignment horizontal="right" vertical="center"/>
    </xf>
    <xf numFmtId="38" fontId="36" fillId="3" borderId="90" xfId="8" applyFont="1" applyFill="1" applyBorder="1" applyAlignment="1">
      <alignment horizontal="right" vertical="center"/>
    </xf>
    <xf numFmtId="3" fontId="36" fillId="3" borderId="107" xfId="4" applyNumberFormat="1" applyFont="1" applyFill="1" applyBorder="1" applyAlignment="1" applyProtection="1">
      <alignment vertical="center" shrinkToFit="1"/>
      <protection locked="0"/>
    </xf>
    <xf numFmtId="3" fontId="21" fillId="4" borderId="109" xfId="6" applyNumberFormat="1" applyFont="1" applyFill="1" applyBorder="1" applyAlignment="1">
      <alignment horizontal="left" vertical="center" shrinkToFit="1"/>
    </xf>
    <xf numFmtId="38" fontId="36" fillId="4" borderId="14" xfId="8" applyFont="1" applyFill="1" applyBorder="1" applyAlignment="1">
      <alignment vertical="center" shrinkToFit="1"/>
    </xf>
    <xf numFmtId="3" fontId="36" fillId="4" borderId="111" xfId="8" applyNumberFormat="1" applyFont="1" applyFill="1" applyBorder="1" applyAlignment="1" applyProtection="1">
      <alignment vertical="center" shrinkToFit="1"/>
      <protection locked="0"/>
    </xf>
    <xf numFmtId="3" fontId="36" fillId="3" borderId="111" xfId="8" applyNumberFormat="1" applyFont="1" applyFill="1" applyBorder="1" applyAlignment="1" applyProtection="1">
      <alignment vertical="center" shrinkToFit="1"/>
      <protection locked="0"/>
    </xf>
    <xf numFmtId="3" fontId="36" fillId="4" borderId="107" xfId="4" applyNumberFormat="1" applyFont="1" applyFill="1" applyBorder="1" applyAlignment="1" applyProtection="1">
      <alignment vertical="center" shrinkToFit="1"/>
      <protection locked="0"/>
    </xf>
    <xf numFmtId="38" fontId="36" fillId="3" borderId="112" xfId="8" applyFont="1" applyFill="1" applyBorder="1" applyAlignment="1">
      <alignment vertical="center" shrinkToFit="1"/>
    </xf>
    <xf numFmtId="38" fontId="36" fillId="3" borderId="111" xfId="8" applyFont="1" applyFill="1" applyBorder="1" applyAlignment="1">
      <alignment vertical="center" shrinkToFit="1"/>
    </xf>
    <xf numFmtId="38" fontId="36" fillId="3" borderId="82" xfId="8" applyFont="1" applyFill="1" applyBorder="1" applyAlignment="1">
      <alignment vertical="center" shrinkToFit="1"/>
    </xf>
    <xf numFmtId="3" fontId="21" fillId="3" borderId="113" xfId="6" applyNumberFormat="1" applyFont="1" applyFill="1" applyBorder="1" applyAlignment="1">
      <alignment horizontal="center" vertical="center" shrinkToFit="1"/>
    </xf>
    <xf numFmtId="38" fontId="44" fillId="3" borderId="88" xfId="8" applyFont="1" applyFill="1" applyBorder="1" applyAlignment="1">
      <alignment vertical="center" shrinkToFit="1"/>
    </xf>
    <xf numFmtId="38" fontId="44" fillId="3" borderId="114" xfId="8" applyFont="1" applyFill="1" applyBorder="1" applyAlignment="1">
      <alignment vertical="center" shrinkToFit="1"/>
    </xf>
    <xf numFmtId="3" fontId="21" fillId="3" borderId="115" xfId="6" applyNumberFormat="1" applyFont="1" applyFill="1" applyBorder="1" applyAlignment="1">
      <alignment horizontal="center" vertical="center" shrinkToFit="1"/>
    </xf>
    <xf numFmtId="38" fontId="44" fillId="3" borderId="94" xfId="8" applyFont="1" applyFill="1" applyBorder="1" applyAlignment="1">
      <alignment vertical="center" shrinkToFit="1"/>
    </xf>
    <xf numFmtId="38" fontId="44" fillId="3" borderId="116" xfId="8" applyFont="1" applyFill="1" applyBorder="1" applyAlignment="1">
      <alignment vertical="center" shrinkToFit="1"/>
    </xf>
    <xf numFmtId="3" fontId="21" fillId="3" borderId="117" xfId="6" applyNumberFormat="1" applyFont="1" applyFill="1" applyBorder="1" applyAlignment="1">
      <alignment horizontal="center" vertical="center" shrinkToFit="1"/>
    </xf>
    <xf numFmtId="38" fontId="44" fillId="3" borderId="118" xfId="8" applyFont="1" applyFill="1" applyBorder="1" applyAlignment="1">
      <alignment vertical="center" shrinkToFit="1"/>
    </xf>
    <xf numFmtId="3" fontId="21" fillId="3" borderId="96" xfId="6" applyNumberFormat="1" applyFont="1" applyFill="1" applyBorder="1" applyAlignment="1">
      <alignment horizontal="center" vertical="center" shrinkToFit="1"/>
    </xf>
    <xf numFmtId="38" fontId="44" fillId="3" borderId="94" xfId="8" applyFont="1" applyFill="1" applyBorder="1" applyAlignment="1">
      <alignment horizontal="right" vertical="center" shrinkToFit="1"/>
    </xf>
    <xf numFmtId="38" fontId="44" fillId="3" borderId="94" xfId="8" applyFont="1" applyFill="1" applyBorder="1" applyAlignment="1">
      <alignment horizontal="right" vertical="center"/>
    </xf>
    <xf numFmtId="38" fontId="36" fillId="3" borderId="97" xfId="8" applyFont="1" applyFill="1" applyBorder="1" applyAlignment="1">
      <alignment vertical="center" shrinkToFit="1"/>
    </xf>
    <xf numFmtId="0" fontId="20" fillId="3" borderId="0" xfId="6" applyFont="1" applyFill="1" applyAlignment="1">
      <alignment horizontal="left" vertical="center"/>
    </xf>
    <xf numFmtId="3" fontId="45" fillId="3" borderId="98" xfId="8" applyNumberFormat="1" applyFont="1" applyFill="1" applyBorder="1" applyAlignment="1">
      <alignment horizontal="left" vertical="center"/>
    </xf>
    <xf numFmtId="0" fontId="29" fillId="3" borderId="98" xfId="6" applyFont="1" applyFill="1" applyBorder="1" applyAlignment="1">
      <alignment horizontal="left" vertical="center"/>
    </xf>
    <xf numFmtId="0" fontId="28" fillId="3" borderId="0" xfId="6" applyFont="1" applyFill="1" applyAlignment="1">
      <alignment horizontal="left" vertical="center" shrinkToFit="1"/>
    </xf>
    <xf numFmtId="0" fontId="37" fillId="3" borderId="0" xfId="6" applyFont="1" applyFill="1" applyAlignment="1">
      <alignment horizontal="left" vertical="center" shrinkToFit="1"/>
    </xf>
    <xf numFmtId="3" fontId="37" fillId="3" borderId="0" xfId="6" applyNumberFormat="1" applyFont="1" applyFill="1" applyAlignment="1" applyProtection="1">
      <alignment horizontal="left" vertical="center" shrinkToFit="1"/>
      <protection locked="0"/>
    </xf>
    <xf numFmtId="0" fontId="10" fillId="3" borderId="0" xfId="9" applyFont="1" applyFill="1"/>
    <xf numFmtId="0" fontId="10" fillId="3" borderId="0" xfId="9" applyFont="1" applyFill="1" applyAlignment="1">
      <alignment horizontal="left" vertical="center"/>
    </xf>
    <xf numFmtId="0" fontId="46" fillId="3" borderId="0" xfId="9" applyFont="1" applyFill="1" applyAlignment="1">
      <alignment horizontal="left" vertical="center"/>
    </xf>
    <xf numFmtId="3" fontId="46" fillId="3" borderId="0" xfId="9" applyNumberFormat="1" applyFont="1" applyFill="1" applyAlignment="1">
      <alignment horizontal="left" vertical="center"/>
    </xf>
    <xf numFmtId="182" fontId="10" fillId="3" borderId="0" xfId="9" applyNumberFormat="1" applyFont="1" applyFill="1" applyAlignment="1">
      <alignment vertical="center"/>
    </xf>
    <xf numFmtId="0" fontId="21" fillId="3" borderId="0" xfId="6" applyFont="1" applyFill="1" applyAlignment="1">
      <alignment horizontal="left" vertical="center"/>
    </xf>
    <xf numFmtId="3" fontId="29" fillId="3" borderId="0" xfId="4" applyNumberFormat="1" applyFont="1" applyFill="1" applyBorder="1" applyAlignment="1">
      <alignment horizontal="left" vertical="center"/>
    </xf>
    <xf numFmtId="0" fontId="47" fillId="3" borderId="0" xfId="6" applyFont="1" applyFill="1">
      <alignment vertical="center"/>
    </xf>
    <xf numFmtId="3" fontId="29" fillId="3" borderId="0" xfId="4" applyNumberFormat="1" applyFont="1" applyFill="1" applyBorder="1" applyAlignment="1">
      <alignment vertical="center"/>
    </xf>
    <xf numFmtId="38" fontId="21" fillId="4" borderId="109" xfId="8" applyFont="1" applyFill="1" applyBorder="1" applyAlignment="1">
      <alignment horizontal="left" vertical="center" shrinkToFit="1"/>
    </xf>
    <xf numFmtId="38" fontId="21" fillId="4" borderId="15" xfId="8" applyFont="1" applyFill="1" applyBorder="1" applyAlignment="1">
      <alignment horizontal="left" vertical="center" shrinkToFit="1"/>
    </xf>
    <xf numFmtId="3" fontId="36" fillId="4" borderId="14" xfId="4" applyNumberFormat="1" applyFont="1" applyFill="1" applyAlignment="1" applyProtection="1">
      <alignment vertical="center" shrinkToFit="1"/>
      <protection locked="0"/>
    </xf>
    <xf numFmtId="38" fontId="21" fillId="4" borderId="35" xfId="8" applyFont="1" applyFill="1" applyBorder="1" applyAlignment="1">
      <alignment horizontal="left" vertical="center" shrinkToFit="1"/>
    </xf>
    <xf numFmtId="3" fontId="36" fillId="4" borderId="120" xfId="4" applyNumberFormat="1" applyFont="1" applyFill="1" applyBorder="1" applyAlignment="1" applyProtection="1">
      <alignment vertical="center" shrinkToFit="1"/>
      <protection locked="0"/>
    </xf>
    <xf numFmtId="38" fontId="21" fillId="3" borderId="109" xfId="8" applyFont="1" applyFill="1" applyBorder="1" applyAlignment="1">
      <alignment horizontal="left" vertical="center" shrinkToFit="1"/>
    </xf>
    <xf numFmtId="38" fontId="36" fillId="3" borderId="14" xfId="8" applyFont="1" applyFill="1" applyBorder="1" applyAlignment="1">
      <alignment vertical="center" shrinkToFit="1"/>
    </xf>
    <xf numFmtId="3" fontId="36" fillId="3" borderId="121" xfId="8" applyNumberFormat="1" applyFont="1" applyFill="1" applyBorder="1" applyAlignment="1" applyProtection="1">
      <alignment vertical="center" shrinkToFit="1"/>
      <protection locked="0"/>
    </xf>
    <xf numFmtId="38" fontId="21" fillId="3" borderId="15" xfId="8" applyFont="1" applyFill="1" applyBorder="1" applyAlignment="1">
      <alignment horizontal="left" vertical="center" shrinkToFit="1"/>
    </xf>
    <xf numFmtId="3" fontId="36" fillId="3" borderId="14" xfId="4" applyNumberFormat="1" applyFont="1" applyFill="1" applyAlignment="1" applyProtection="1">
      <alignment vertical="center" shrinkToFit="1"/>
      <protection locked="0"/>
    </xf>
    <xf numFmtId="38" fontId="21" fillId="3" borderId="35" xfId="8" applyFont="1" applyFill="1" applyBorder="1" applyAlignment="1">
      <alignment horizontal="left" vertical="center" shrinkToFit="1"/>
    </xf>
    <xf numFmtId="38" fontId="36" fillId="3" borderId="14" xfId="8" applyFont="1" applyFill="1" applyBorder="1" applyAlignment="1">
      <alignment horizontal="right" vertical="center" shrinkToFit="1"/>
    </xf>
    <xf numFmtId="3" fontId="36" fillId="3" borderId="120" xfId="4" applyNumberFormat="1" applyFont="1" applyFill="1" applyBorder="1" applyAlignment="1" applyProtection="1">
      <alignment horizontal="right" vertical="center" shrinkToFit="1"/>
      <protection locked="0"/>
    </xf>
    <xf numFmtId="38" fontId="36" fillId="4" borderId="14" xfId="8" applyFont="1" applyFill="1" applyBorder="1" applyAlignment="1">
      <alignment horizontal="right" vertical="center" shrinkToFit="1"/>
    </xf>
    <xf numFmtId="3" fontId="36" fillId="4" borderId="120" xfId="4" applyNumberFormat="1" applyFont="1" applyFill="1" applyBorder="1" applyAlignment="1" applyProtection="1">
      <alignment horizontal="right" vertical="center" shrinkToFit="1"/>
      <protection locked="0"/>
    </xf>
    <xf numFmtId="3" fontId="36" fillId="3" borderId="14" xfId="4" applyNumberFormat="1" applyFont="1" applyFill="1" applyAlignment="1" applyProtection="1">
      <alignment horizontal="right" vertical="center" shrinkToFit="1"/>
      <protection locked="0"/>
    </xf>
    <xf numFmtId="38" fontId="18" fillId="3" borderId="85" xfId="8" applyFont="1" applyFill="1" applyBorder="1" applyAlignment="1">
      <alignment horizontal="left" vertical="center" shrinkToFit="1"/>
    </xf>
    <xf numFmtId="3" fontId="36" fillId="3" borderId="121" xfId="4" applyNumberFormat="1" applyFont="1" applyFill="1" applyBorder="1" applyAlignment="1" applyProtection="1">
      <alignment vertical="center" shrinkToFit="1"/>
      <protection locked="0"/>
    </xf>
    <xf numFmtId="38" fontId="21" fillId="3" borderId="122" xfId="8" applyFont="1" applyFill="1" applyBorder="1" applyAlignment="1">
      <alignment horizontal="left" vertical="center"/>
    </xf>
    <xf numFmtId="38" fontId="36" fillId="3" borderId="14" xfId="8" applyFont="1" applyFill="1" applyBorder="1" applyAlignment="1">
      <alignment horizontal="right" vertical="center"/>
    </xf>
    <xf numFmtId="3" fontId="36" fillId="3" borderId="14" xfId="4" applyNumberFormat="1" applyFont="1" applyFill="1" applyAlignment="1">
      <alignment horizontal="right" vertical="center"/>
    </xf>
    <xf numFmtId="38" fontId="21" fillId="3" borderId="109" xfId="8" applyFont="1" applyFill="1" applyBorder="1" applyAlignment="1">
      <alignment horizontal="left" vertical="center"/>
    </xf>
    <xf numFmtId="3" fontId="36" fillId="3" borderId="121" xfId="4" applyNumberFormat="1" applyFont="1" applyFill="1" applyBorder="1" applyAlignment="1">
      <alignment horizontal="right" vertical="center"/>
    </xf>
    <xf numFmtId="38" fontId="21" fillId="3" borderId="15" xfId="8" applyFont="1" applyFill="1" applyBorder="1" applyAlignment="1">
      <alignment horizontal="left" vertical="center"/>
    </xf>
    <xf numFmtId="38" fontId="21" fillId="3" borderId="35" xfId="8" applyFont="1" applyFill="1" applyBorder="1" applyAlignment="1">
      <alignment horizontal="left" vertical="center"/>
    </xf>
    <xf numFmtId="3" fontId="36" fillId="3" borderId="120" xfId="4" applyNumberFormat="1" applyFont="1" applyFill="1" applyBorder="1" applyAlignment="1">
      <alignment horizontal="right" vertical="center"/>
    </xf>
    <xf numFmtId="38" fontId="36" fillId="3" borderId="123" xfId="8" applyFont="1" applyFill="1" applyBorder="1" applyAlignment="1">
      <alignment horizontal="right" vertical="center"/>
    </xf>
    <xf numFmtId="3" fontId="36" fillId="3" borderId="124" xfId="4" applyNumberFormat="1" applyFont="1" applyFill="1" applyBorder="1" applyAlignment="1">
      <alignment horizontal="right" vertical="center"/>
    </xf>
    <xf numFmtId="3" fontId="36" fillId="3" borderId="123" xfId="4" applyNumberFormat="1" applyFont="1" applyFill="1" applyBorder="1" applyAlignment="1">
      <alignment horizontal="right" vertical="center"/>
    </xf>
    <xf numFmtId="3" fontId="36" fillId="3" borderId="125" xfId="4" applyNumberFormat="1" applyFont="1" applyFill="1" applyBorder="1" applyAlignment="1">
      <alignment horizontal="right" vertical="center"/>
    </xf>
    <xf numFmtId="38" fontId="18" fillId="3" borderId="0" xfId="8" applyFont="1" applyFill="1" applyAlignment="1">
      <alignment horizontal="left" vertical="center"/>
    </xf>
    <xf numFmtId="38" fontId="9" fillId="3" borderId="0" xfId="8" applyFont="1" applyFill="1" applyAlignment="1">
      <alignment horizontal="left" vertical="center"/>
    </xf>
    <xf numFmtId="3" fontId="28" fillId="3" borderId="0" xfId="4" applyNumberFormat="1" applyFont="1" applyFill="1" applyBorder="1" applyAlignment="1">
      <alignment horizontal="left" vertical="center"/>
    </xf>
    <xf numFmtId="38" fontId="21" fillId="3" borderId="0" xfId="8" applyFont="1" applyFill="1" applyAlignment="1">
      <alignment horizontal="left" vertical="center"/>
    </xf>
    <xf numFmtId="38" fontId="28" fillId="3" borderId="0" xfId="8" applyFont="1" applyFill="1" applyAlignment="1">
      <alignment horizontal="left" vertical="center"/>
    </xf>
    <xf numFmtId="38" fontId="47" fillId="3" borderId="0" xfId="8" applyFont="1" applyFill="1" applyAlignment="1">
      <alignment vertical="center"/>
    </xf>
    <xf numFmtId="38" fontId="9" fillId="3" borderId="0" xfId="8" applyFont="1" applyFill="1" applyAlignment="1">
      <alignment vertical="center"/>
    </xf>
    <xf numFmtId="38" fontId="48" fillId="3" borderId="0" xfId="8" applyFont="1" applyFill="1" applyAlignment="1">
      <alignment vertical="center"/>
    </xf>
    <xf numFmtId="3" fontId="28" fillId="3" borderId="0" xfId="4" applyNumberFormat="1" applyFont="1" applyFill="1" applyBorder="1" applyAlignment="1">
      <alignment vertical="center"/>
    </xf>
    <xf numFmtId="38" fontId="21" fillId="3" borderId="0" xfId="8" applyFont="1" applyFill="1" applyAlignment="1">
      <alignment vertical="center"/>
    </xf>
    <xf numFmtId="38" fontId="28" fillId="3" borderId="0" xfId="8" applyFont="1" applyFill="1" applyAlignment="1">
      <alignment vertical="center"/>
    </xf>
    <xf numFmtId="3" fontId="28" fillId="3" borderId="0" xfId="6" applyNumberFormat="1" applyFont="1" applyFill="1" applyAlignment="1">
      <alignment horizontal="left" vertical="center"/>
    </xf>
    <xf numFmtId="3" fontId="36" fillId="4" borderId="121" xfId="4" applyNumberFormat="1" applyFont="1" applyFill="1" applyBorder="1" applyAlignment="1" applyProtection="1">
      <alignment vertical="center" shrinkToFit="1"/>
      <protection locked="0"/>
    </xf>
    <xf numFmtId="38" fontId="28" fillId="3" borderId="0" xfId="8" applyFont="1" applyFill="1" applyAlignment="1">
      <alignment horizontal="right" vertical="center"/>
    </xf>
    <xf numFmtId="3" fontId="28" fillId="3" borderId="0" xfId="4" applyNumberFormat="1" applyFont="1" applyFill="1" applyBorder="1" applyAlignment="1">
      <alignment horizontal="right" vertical="center"/>
    </xf>
    <xf numFmtId="0" fontId="44" fillId="3" borderId="0" xfId="6" applyFont="1" applyFill="1" applyAlignment="1">
      <alignment horizontal="left" vertical="center"/>
    </xf>
    <xf numFmtId="3" fontId="44" fillId="3" borderId="0" xfId="6" applyNumberFormat="1" applyFont="1" applyFill="1" applyAlignment="1">
      <alignment horizontal="left" vertical="center"/>
    </xf>
    <xf numFmtId="3" fontId="36" fillId="4" borderId="14" xfId="4" applyNumberFormat="1" applyFont="1" applyFill="1" applyAlignment="1" applyProtection="1">
      <alignment horizontal="right" vertical="center" shrinkToFit="1"/>
      <protection locked="0"/>
    </xf>
    <xf numFmtId="38" fontId="21" fillId="4" borderId="35" xfId="8" applyFont="1" applyFill="1" applyBorder="1" applyAlignment="1">
      <alignment horizontal="left" vertical="center"/>
    </xf>
    <xf numFmtId="38" fontId="36" fillId="4" borderId="14" xfId="8" applyFont="1" applyFill="1" applyBorder="1" applyAlignment="1">
      <alignment horizontal="right" vertical="center"/>
    </xf>
    <xf numFmtId="38" fontId="36" fillId="3" borderId="94" xfId="8" applyFont="1" applyFill="1" applyBorder="1" applyAlignment="1">
      <alignment horizontal="right" vertical="center"/>
    </xf>
    <xf numFmtId="3" fontId="36" fillId="3" borderId="97" xfId="4" applyNumberFormat="1" applyFont="1" applyFill="1" applyBorder="1" applyAlignment="1">
      <alignment horizontal="right" vertical="center"/>
    </xf>
    <xf numFmtId="177" fontId="29" fillId="3" borderId="0" xfId="6" applyNumberFormat="1" applyFont="1" applyFill="1" applyAlignment="1">
      <alignment horizontal="right" vertical="center"/>
    </xf>
    <xf numFmtId="0" fontId="31" fillId="3" borderId="53" xfId="7" applyFont="1" applyFill="1" applyBorder="1" applyAlignment="1">
      <alignment vertical="center"/>
    </xf>
    <xf numFmtId="56" fontId="49" fillId="3" borderId="54" xfId="7" applyNumberFormat="1" applyFont="1" applyFill="1" applyBorder="1" applyAlignment="1" applyProtection="1">
      <alignment vertical="center"/>
      <protection locked="0"/>
    </xf>
    <xf numFmtId="14" fontId="49" fillId="3" borderId="55" xfId="7" applyNumberFormat="1" applyFont="1" applyFill="1" applyBorder="1" applyAlignment="1">
      <alignment horizontal="left" vertical="center"/>
    </xf>
    <xf numFmtId="178" fontId="31" fillId="3" borderId="53" xfId="7" applyNumberFormat="1" applyFont="1" applyFill="1" applyBorder="1" applyAlignment="1" applyProtection="1">
      <alignment horizontal="centerContinuous" vertical="center"/>
      <protection locked="0"/>
    </xf>
    <xf numFmtId="179" fontId="31" fillId="3" borderId="53" xfId="7" applyNumberFormat="1" applyFont="1" applyFill="1" applyBorder="1" applyAlignment="1">
      <alignment horizontal="centerContinuous" vertical="center"/>
    </xf>
    <xf numFmtId="0" fontId="49" fillId="3" borderId="53" xfId="7" applyFont="1" applyFill="1" applyBorder="1" applyAlignment="1">
      <alignment horizontal="centerContinuous" vertical="center"/>
    </xf>
    <xf numFmtId="0" fontId="31" fillId="3" borderId="58" xfId="7" applyFont="1" applyFill="1" applyBorder="1" applyAlignment="1">
      <alignment vertical="center"/>
    </xf>
    <xf numFmtId="180" fontId="31" fillId="3" borderId="59" xfId="7" applyNumberFormat="1" applyFont="1" applyFill="1" applyBorder="1" applyAlignment="1">
      <alignment horizontal="centerContinuous" vertical="center"/>
    </xf>
    <xf numFmtId="0" fontId="31" fillId="3" borderId="58" xfId="7" applyFont="1" applyFill="1" applyBorder="1" applyAlignment="1">
      <alignment horizontal="centerContinuous" vertical="center"/>
    </xf>
    <xf numFmtId="0" fontId="49" fillId="3" borderId="60" xfId="7" applyFont="1" applyFill="1" applyBorder="1" applyAlignment="1">
      <alignment vertical="center"/>
    </xf>
    <xf numFmtId="0" fontId="49" fillId="3" borderId="58" xfId="7" applyFont="1" applyFill="1" applyBorder="1" applyAlignment="1" applyProtection="1">
      <alignment horizontal="centerContinuous" vertical="center" wrapText="1"/>
      <protection locked="0"/>
    </xf>
    <xf numFmtId="0" fontId="49" fillId="3" borderId="58" xfId="7" applyFont="1" applyFill="1" applyBorder="1" applyAlignment="1">
      <alignment horizontal="centerContinuous" vertical="center"/>
    </xf>
    <xf numFmtId="38" fontId="29" fillId="3" borderId="0" xfId="8" applyFont="1" applyFill="1" applyAlignment="1">
      <alignment horizontal="left" vertical="center"/>
    </xf>
    <xf numFmtId="38" fontId="29" fillId="3" borderId="0" xfId="8" applyFont="1" applyFill="1" applyAlignment="1">
      <alignment vertical="center"/>
    </xf>
    <xf numFmtId="0" fontId="21" fillId="4" borderId="109" xfId="6" applyFont="1" applyFill="1" applyBorder="1" applyAlignment="1">
      <alignment horizontal="left" vertical="center" shrinkToFit="1"/>
    </xf>
    <xf numFmtId="0" fontId="21" fillId="3" borderId="109" xfId="6" applyFont="1" applyFill="1" applyBorder="1" applyAlignment="1">
      <alignment horizontal="left" vertical="center" shrinkToFit="1"/>
    </xf>
    <xf numFmtId="0" fontId="21" fillId="3" borderId="109" xfId="6" applyFont="1" applyFill="1" applyBorder="1" applyAlignment="1">
      <alignment horizontal="left" vertical="center"/>
    </xf>
    <xf numFmtId="0" fontId="18" fillId="3" borderId="0" xfId="6" applyFont="1" applyFill="1" applyAlignment="1">
      <alignment horizontal="left" vertical="center"/>
    </xf>
    <xf numFmtId="38" fontId="21" fillId="3" borderId="0" xfId="8" applyFont="1" applyFill="1" applyAlignment="1">
      <alignment horizontal="left" vertical="center" shrinkToFit="1"/>
    </xf>
    <xf numFmtId="38" fontId="44" fillId="3" borderId="0" xfId="8" applyFont="1" applyFill="1" applyAlignment="1">
      <alignment horizontal="left" vertical="center" shrinkToFit="1"/>
    </xf>
    <xf numFmtId="3" fontId="44" fillId="3" borderId="0" xfId="4" applyNumberFormat="1" applyFont="1" applyFill="1" applyBorder="1" applyAlignment="1" applyProtection="1">
      <alignment horizontal="left" vertical="center" shrinkToFit="1"/>
      <protection locked="0"/>
    </xf>
    <xf numFmtId="0" fontId="21" fillId="4" borderId="126" xfId="6" applyFont="1" applyFill="1" applyBorder="1" applyAlignment="1">
      <alignment horizontal="left" vertical="center" shrinkToFit="1"/>
    </xf>
    <xf numFmtId="0" fontId="21" fillId="3" borderId="83" xfId="6" applyFont="1" applyFill="1" applyBorder="1" applyAlignment="1">
      <alignment horizontal="left" vertical="center"/>
    </xf>
    <xf numFmtId="3" fontId="36" fillId="3" borderId="112" xfId="4" applyNumberFormat="1" applyFont="1" applyFill="1" applyBorder="1" applyAlignment="1">
      <alignment horizontal="right" vertical="center"/>
    </xf>
    <xf numFmtId="38" fontId="21" fillId="3" borderId="100" xfId="8" applyFont="1" applyFill="1" applyBorder="1" applyAlignment="1">
      <alignment horizontal="left" vertical="center"/>
    </xf>
    <xf numFmtId="3" fontId="36" fillId="3" borderId="79" xfId="4" applyNumberFormat="1" applyFont="1" applyFill="1" applyBorder="1" applyAlignment="1">
      <alignment horizontal="right" vertical="center"/>
    </xf>
    <xf numFmtId="38" fontId="21" fillId="3" borderId="78" xfId="8" applyFont="1" applyFill="1" applyBorder="1" applyAlignment="1">
      <alignment horizontal="left" vertical="center"/>
    </xf>
    <xf numFmtId="38" fontId="21" fillId="3" borderId="78" xfId="8" applyFont="1" applyFill="1" applyBorder="1" applyAlignment="1">
      <alignment horizontal="left" vertical="center" shrinkToFit="1"/>
    </xf>
    <xf numFmtId="3" fontId="36" fillId="3" borderId="79" xfId="4" applyNumberFormat="1" applyFont="1" applyFill="1" applyBorder="1" applyAlignment="1" applyProtection="1">
      <alignment horizontal="right" vertical="center" shrinkToFit="1"/>
      <protection locked="0"/>
    </xf>
    <xf numFmtId="0" fontId="21" fillId="3" borderId="0" xfId="10" applyFont="1" applyFill="1" applyAlignment="1">
      <alignment horizontal="left" vertical="center"/>
    </xf>
    <xf numFmtId="0" fontId="28" fillId="3" borderId="0" xfId="10" applyFont="1" applyFill="1" applyAlignment="1">
      <alignment horizontal="left" vertical="center"/>
    </xf>
    <xf numFmtId="3" fontId="28" fillId="3" borderId="0" xfId="10" applyNumberFormat="1" applyFont="1" applyFill="1" applyAlignment="1">
      <alignment horizontal="left" vertical="center"/>
    </xf>
    <xf numFmtId="0" fontId="21" fillId="3" borderId="0" xfId="10" applyFont="1" applyFill="1">
      <alignment vertical="center"/>
    </xf>
    <xf numFmtId="182" fontId="21" fillId="3" borderId="0" xfId="10" applyNumberFormat="1" applyFont="1" applyFill="1">
      <alignment vertical="center"/>
    </xf>
    <xf numFmtId="182" fontId="28" fillId="3" borderId="0" xfId="10" applyNumberFormat="1" applyFont="1" applyFill="1">
      <alignment vertical="center"/>
    </xf>
    <xf numFmtId="0" fontId="50" fillId="3" borderId="0" xfId="6" applyFont="1" applyFill="1">
      <alignment vertical="center"/>
    </xf>
    <xf numFmtId="0" fontId="48" fillId="3" borderId="0" xfId="6" applyFont="1" applyFill="1">
      <alignment vertical="center"/>
    </xf>
    <xf numFmtId="3" fontId="28" fillId="3" borderId="0" xfId="6" applyNumberFormat="1" applyFont="1" applyFill="1">
      <alignment vertical="center"/>
    </xf>
    <xf numFmtId="3" fontId="36" fillId="4" borderId="14" xfId="8" applyNumberFormat="1" applyFont="1" applyFill="1" applyBorder="1" applyAlignment="1" applyProtection="1">
      <alignment vertical="center" shrinkToFit="1"/>
      <protection locked="0"/>
    </xf>
    <xf numFmtId="3" fontId="36" fillId="3" borderId="14" xfId="8" applyNumberFormat="1" applyFont="1" applyFill="1" applyBorder="1" applyAlignment="1" applyProtection="1">
      <alignment vertical="center" shrinkToFit="1"/>
      <protection locked="0"/>
    </xf>
    <xf numFmtId="3" fontId="36" fillId="3" borderId="120" xfId="4" applyNumberFormat="1" applyFont="1" applyFill="1" applyBorder="1" applyAlignment="1" applyProtection="1">
      <alignment vertical="center" shrinkToFit="1"/>
      <protection locked="0"/>
    </xf>
    <xf numFmtId="3" fontId="36" fillId="4" borderId="14" xfId="8" applyNumberFormat="1" applyFont="1" applyFill="1" applyBorder="1" applyAlignment="1" applyProtection="1">
      <alignment horizontal="right" vertical="center" shrinkToFit="1"/>
      <protection locked="0"/>
    </xf>
    <xf numFmtId="38" fontId="36" fillId="3" borderId="124" xfId="8" applyFont="1" applyFill="1" applyBorder="1" applyAlignment="1">
      <alignment horizontal="right" vertical="center"/>
    </xf>
    <xf numFmtId="38" fontId="36" fillId="3" borderId="97" xfId="8" applyFont="1" applyFill="1" applyBorder="1" applyAlignment="1">
      <alignment horizontal="right" vertical="center"/>
    </xf>
    <xf numFmtId="38" fontId="18" fillId="3" borderId="98" xfId="8" applyFont="1" applyFill="1" applyBorder="1" applyAlignment="1">
      <alignment horizontal="left" vertical="center"/>
    </xf>
    <xf numFmtId="0" fontId="9" fillId="3" borderId="0" xfId="9" applyFill="1" applyAlignment="1">
      <alignment horizontal="left" vertical="center"/>
    </xf>
    <xf numFmtId="3" fontId="9" fillId="3" borderId="0" xfId="9" applyNumberFormat="1" applyFill="1" applyAlignment="1">
      <alignment horizontal="left" vertical="center"/>
    </xf>
    <xf numFmtId="3" fontId="36" fillId="4" borderId="14" xfId="4" applyNumberFormat="1" applyFont="1" applyFill="1" applyAlignment="1">
      <alignment horizontal="right" vertical="center"/>
    </xf>
    <xf numFmtId="3" fontId="36" fillId="4" borderId="120" xfId="4" applyNumberFormat="1" applyFont="1" applyFill="1" applyBorder="1" applyAlignment="1">
      <alignment horizontal="right" vertical="center"/>
    </xf>
    <xf numFmtId="3" fontId="36" fillId="3" borderId="112" xfId="4" applyNumberFormat="1" applyFont="1" applyFill="1" applyBorder="1" applyAlignment="1" applyProtection="1">
      <alignment vertical="center" shrinkToFit="1"/>
      <protection locked="0"/>
    </xf>
    <xf numFmtId="0" fontId="47" fillId="3" borderId="0" xfId="10" applyFont="1" applyFill="1">
      <alignment vertical="center"/>
    </xf>
    <xf numFmtId="0" fontId="28" fillId="3" borderId="0" xfId="10" applyFont="1" applyFill="1">
      <alignment vertical="center"/>
    </xf>
    <xf numFmtId="0" fontId="48" fillId="3" borderId="0" xfId="10" applyFont="1" applyFill="1">
      <alignment vertical="center"/>
    </xf>
    <xf numFmtId="3" fontId="28" fillId="3" borderId="0" xfId="10" applyNumberFormat="1" applyFont="1" applyFill="1">
      <alignment vertical="center"/>
    </xf>
    <xf numFmtId="0" fontId="21" fillId="4" borderId="109" xfId="10" applyFont="1" applyFill="1" applyBorder="1" applyAlignment="1">
      <alignment horizontal="left" vertical="center" shrinkToFit="1"/>
    </xf>
    <xf numFmtId="38" fontId="36" fillId="4" borderId="14" xfId="11" applyFont="1" applyFill="1" applyBorder="1" applyAlignment="1">
      <alignment vertical="center" shrinkToFit="1"/>
    </xf>
    <xf numFmtId="0" fontId="21" fillId="4" borderId="15" xfId="10" applyFont="1" applyFill="1" applyBorder="1" applyAlignment="1">
      <alignment horizontal="left" vertical="center" shrinkToFit="1"/>
    </xf>
    <xf numFmtId="3" fontId="36" fillId="4" borderId="14" xfId="11" applyNumberFormat="1" applyFont="1" applyFill="1" applyBorder="1" applyAlignment="1" applyProtection="1">
      <alignment vertical="center" shrinkToFit="1"/>
      <protection locked="0"/>
    </xf>
    <xf numFmtId="38" fontId="10" fillId="4" borderId="35" xfId="11" applyFont="1" applyFill="1" applyBorder="1" applyAlignment="1">
      <alignment horizontal="left" vertical="center" shrinkToFit="1"/>
    </xf>
    <xf numFmtId="3" fontId="36" fillId="4" borderId="120" xfId="11" applyNumberFormat="1" applyFont="1" applyFill="1" applyBorder="1" applyAlignment="1" applyProtection="1">
      <alignment vertical="center" shrinkToFit="1"/>
      <protection locked="0"/>
    </xf>
    <xf numFmtId="0" fontId="21" fillId="3" borderId="109" xfId="10" applyFont="1" applyFill="1" applyBorder="1" applyAlignment="1">
      <alignment horizontal="left" vertical="center" shrinkToFit="1"/>
    </xf>
    <xf numFmtId="38" fontId="36" fillId="3" borderId="14" xfId="11" applyFont="1" applyFill="1" applyBorder="1" applyAlignment="1">
      <alignment vertical="center" shrinkToFit="1"/>
    </xf>
    <xf numFmtId="3" fontId="36" fillId="3" borderId="121" xfId="11" applyNumberFormat="1" applyFont="1" applyFill="1" applyBorder="1" applyAlignment="1" applyProtection="1">
      <alignment vertical="center" shrinkToFit="1"/>
      <protection locked="0"/>
    </xf>
    <xf numFmtId="0" fontId="21" fillId="3" borderId="15" xfId="10" applyFont="1" applyFill="1" applyBorder="1" applyAlignment="1">
      <alignment horizontal="left" vertical="center" shrinkToFit="1"/>
    </xf>
    <xf numFmtId="3" fontId="36" fillId="3" borderId="14" xfId="11" applyNumberFormat="1" applyFont="1" applyFill="1" applyBorder="1" applyAlignment="1" applyProtection="1">
      <alignment horizontal="right" vertical="center" shrinkToFit="1"/>
      <protection locked="0"/>
    </xf>
    <xf numFmtId="38" fontId="10" fillId="3" borderId="35" xfId="11" applyFont="1" applyFill="1" applyBorder="1" applyAlignment="1">
      <alignment horizontal="left" vertical="center"/>
    </xf>
    <xf numFmtId="38" fontId="36" fillId="3" borderId="14" xfId="11" applyFont="1" applyFill="1" applyBorder="1" applyAlignment="1">
      <alignment horizontal="right" vertical="center"/>
    </xf>
    <xf numFmtId="3" fontId="36" fillId="3" borderId="14" xfId="11" applyNumberFormat="1" applyFont="1" applyFill="1" applyBorder="1" applyAlignment="1" applyProtection="1">
      <alignment vertical="center" shrinkToFit="1"/>
      <protection locked="0"/>
    </xf>
    <xf numFmtId="38" fontId="10" fillId="3" borderId="35" xfId="11" applyFont="1" applyFill="1" applyBorder="1" applyAlignment="1">
      <alignment horizontal="left" vertical="center" shrinkToFit="1"/>
    </xf>
    <xf numFmtId="38" fontId="36" fillId="3" borderId="14" xfId="11" applyFont="1" applyFill="1" applyBorder="1" applyAlignment="1">
      <alignment horizontal="right" vertical="center" shrinkToFit="1"/>
    </xf>
    <xf numFmtId="3" fontId="36" fillId="3" borderId="120" xfId="11" applyNumberFormat="1" applyFont="1" applyFill="1" applyBorder="1" applyAlignment="1" applyProtection="1">
      <alignment horizontal="right" vertical="center" shrinkToFit="1"/>
      <protection locked="0"/>
    </xf>
    <xf numFmtId="0" fontId="21" fillId="3" borderId="122" xfId="10" applyFont="1" applyFill="1" applyBorder="1" applyAlignment="1">
      <alignment horizontal="left" vertical="center" shrinkToFit="1"/>
    </xf>
    <xf numFmtId="3" fontId="36" fillId="3" borderId="14" xfId="11" applyNumberFormat="1" applyFont="1" applyFill="1" applyBorder="1" applyAlignment="1">
      <alignment horizontal="right" vertical="center"/>
    </xf>
    <xf numFmtId="0" fontId="21" fillId="3" borderId="109" xfId="10" applyFont="1" applyFill="1" applyBorder="1" applyAlignment="1">
      <alignment horizontal="left" vertical="center"/>
    </xf>
    <xf numFmtId="3" fontId="36" fillId="3" borderId="121" xfId="11" applyNumberFormat="1" applyFont="1" applyFill="1" applyBorder="1" applyAlignment="1">
      <alignment horizontal="right" vertical="center"/>
    </xf>
    <xf numFmtId="38" fontId="10" fillId="3" borderId="15" xfId="11" applyFont="1" applyFill="1" applyBorder="1" applyAlignment="1">
      <alignment horizontal="left" vertical="center"/>
    </xf>
    <xf numFmtId="38" fontId="36" fillId="3" borderId="123" xfId="11" applyFont="1" applyFill="1" applyBorder="1" applyAlignment="1">
      <alignment horizontal="right" vertical="center"/>
    </xf>
    <xf numFmtId="3" fontId="36" fillId="3" borderId="124" xfId="11" applyNumberFormat="1" applyFont="1" applyFill="1" applyBorder="1" applyAlignment="1">
      <alignment horizontal="right" vertical="center"/>
    </xf>
    <xf numFmtId="3" fontId="36" fillId="3" borderId="125" xfId="11" applyNumberFormat="1" applyFont="1" applyFill="1" applyBorder="1" applyAlignment="1">
      <alignment horizontal="right" vertical="center"/>
    </xf>
    <xf numFmtId="0" fontId="21" fillId="3" borderId="98" xfId="10" applyFont="1" applyFill="1" applyBorder="1" applyAlignment="1">
      <alignment horizontal="left" vertical="center"/>
    </xf>
    <xf numFmtId="38" fontId="9" fillId="3" borderId="98" xfId="11" applyFont="1" applyFill="1" applyBorder="1" applyAlignment="1">
      <alignment horizontal="left" vertical="center"/>
    </xf>
    <xf numFmtId="3" fontId="9" fillId="3" borderId="98" xfId="11" applyNumberFormat="1" applyFont="1" applyFill="1" applyBorder="1" applyAlignment="1">
      <alignment horizontal="left" vertical="center"/>
    </xf>
    <xf numFmtId="38" fontId="10" fillId="3" borderId="0" xfId="11" applyFont="1" applyFill="1" applyAlignment="1">
      <alignment horizontal="left" vertical="center"/>
    </xf>
    <xf numFmtId="38" fontId="9" fillId="3" borderId="0" xfId="11" applyFont="1" applyFill="1" applyAlignment="1">
      <alignment horizontal="left" vertical="center"/>
    </xf>
    <xf numFmtId="3" fontId="9" fillId="3" borderId="0" xfId="11" applyNumberFormat="1" applyFont="1" applyFill="1" applyAlignment="1">
      <alignment horizontal="left" vertical="center"/>
    </xf>
    <xf numFmtId="38" fontId="9" fillId="3" borderId="0" xfId="11" applyFont="1" applyFill="1" applyAlignment="1">
      <alignment horizontal="right" vertical="center"/>
    </xf>
    <xf numFmtId="3" fontId="9" fillId="3" borderId="0" xfId="11" applyNumberFormat="1" applyFont="1" applyFill="1" applyAlignment="1">
      <alignment horizontal="right" vertical="center"/>
    </xf>
    <xf numFmtId="0" fontId="18" fillId="3" borderId="98" xfId="10" applyFont="1" applyFill="1" applyBorder="1" applyAlignment="1">
      <alignment horizontal="left" vertical="center"/>
    </xf>
    <xf numFmtId="38" fontId="21" fillId="3" borderId="0" xfId="11" applyFont="1" applyFill="1" applyAlignment="1">
      <alignment horizontal="left" vertical="center"/>
    </xf>
    <xf numFmtId="38" fontId="28" fillId="3" borderId="0" xfId="11" applyFont="1" applyFill="1" applyAlignment="1">
      <alignment horizontal="left" vertical="center"/>
    </xf>
    <xf numFmtId="38" fontId="9" fillId="3" borderId="0" xfId="11" applyFont="1" applyFill="1" applyAlignment="1">
      <alignment vertical="center"/>
    </xf>
    <xf numFmtId="38" fontId="48" fillId="3" borderId="0" xfId="11" applyFont="1" applyFill="1" applyAlignment="1">
      <alignment vertical="center"/>
    </xf>
    <xf numFmtId="3" fontId="9" fillId="3" borderId="0" xfId="11" applyNumberFormat="1" applyFont="1" applyFill="1" applyAlignment="1">
      <alignment vertical="center"/>
    </xf>
    <xf numFmtId="38" fontId="10" fillId="3" borderId="0" xfId="11" applyFont="1" applyFill="1" applyAlignment="1">
      <alignment vertical="center"/>
    </xf>
    <xf numFmtId="38" fontId="36" fillId="4" borderId="14" xfId="11" applyFont="1" applyFill="1" applyBorder="1" applyAlignment="1">
      <alignment horizontal="right" vertical="center" shrinkToFit="1"/>
    </xf>
    <xf numFmtId="3" fontId="36" fillId="4" borderId="120" xfId="11" applyNumberFormat="1" applyFont="1" applyFill="1" applyBorder="1" applyAlignment="1" applyProtection="1">
      <alignment horizontal="right" vertical="center" shrinkToFit="1"/>
      <protection locked="0"/>
    </xf>
    <xf numFmtId="3" fontId="36" fillId="3" borderId="120" xfId="11" applyNumberFormat="1" applyFont="1" applyFill="1" applyBorder="1" applyAlignment="1">
      <alignment horizontal="right" vertical="center"/>
    </xf>
    <xf numFmtId="38" fontId="36" fillId="3" borderId="94" xfId="11" applyFont="1" applyFill="1" applyBorder="1" applyAlignment="1">
      <alignment horizontal="right" vertical="center"/>
    </xf>
    <xf numFmtId="38" fontId="36" fillId="3" borderId="114" xfId="11" applyFont="1" applyFill="1" applyBorder="1" applyAlignment="1">
      <alignment horizontal="right" vertical="center"/>
    </xf>
    <xf numFmtId="3" fontId="36" fillId="3" borderId="97" xfId="11" applyNumberFormat="1" applyFont="1" applyFill="1" applyBorder="1" applyAlignment="1">
      <alignment horizontal="right" vertical="center"/>
    </xf>
    <xf numFmtId="0" fontId="18" fillId="3" borderId="0" xfId="10" applyFont="1" applyFill="1" applyAlignment="1">
      <alignment horizontal="left" vertical="center"/>
    </xf>
    <xf numFmtId="38" fontId="9" fillId="3" borderId="0" xfId="11" applyFont="1" applyFill="1" applyBorder="1" applyAlignment="1">
      <alignment horizontal="left" vertical="center"/>
    </xf>
    <xf numFmtId="38" fontId="46" fillId="3" borderId="0" xfId="11" applyFont="1" applyFill="1" applyAlignment="1">
      <alignment vertical="center"/>
    </xf>
    <xf numFmtId="3" fontId="46" fillId="3" borderId="0" xfId="11" applyNumberFormat="1" applyFont="1" applyFill="1" applyAlignment="1">
      <alignment vertical="center"/>
    </xf>
    <xf numFmtId="3" fontId="36" fillId="3" borderId="120" xfId="11" applyNumberFormat="1" applyFont="1" applyFill="1" applyBorder="1" applyAlignment="1" applyProtection="1">
      <alignment vertical="center" shrinkToFit="1"/>
      <protection locked="0"/>
    </xf>
    <xf numFmtId="0" fontId="21" fillId="4" borderId="127" xfId="10" applyFont="1" applyFill="1" applyBorder="1" applyAlignment="1">
      <alignment horizontal="left" vertical="center" shrinkToFit="1"/>
    </xf>
    <xf numFmtId="3" fontId="36" fillId="4" borderId="14" xfId="11" applyNumberFormat="1" applyFont="1" applyFill="1" applyBorder="1" applyAlignment="1" applyProtection="1">
      <alignment horizontal="right" vertical="center" shrinkToFit="1"/>
      <protection locked="0"/>
    </xf>
    <xf numFmtId="38" fontId="10" fillId="4" borderId="35" xfId="11" applyFont="1" applyFill="1" applyBorder="1" applyAlignment="1">
      <alignment horizontal="left" vertical="center"/>
    </xf>
    <xf numFmtId="38" fontId="36" fillId="4" borderId="14" xfId="11" applyFont="1" applyFill="1" applyBorder="1" applyAlignment="1">
      <alignment horizontal="right" vertical="center"/>
    </xf>
    <xf numFmtId="38" fontId="10" fillId="3" borderId="122" xfId="11" applyFont="1" applyFill="1" applyBorder="1" applyAlignment="1">
      <alignment horizontal="left" vertical="center"/>
    </xf>
    <xf numFmtId="38" fontId="36" fillId="3" borderId="124" xfId="11" applyFont="1" applyFill="1" applyBorder="1" applyAlignment="1">
      <alignment horizontal="right" vertical="center"/>
    </xf>
    <xf numFmtId="38" fontId="10" fillId="3" borderId="15" xfId="11" applyFont="1" applyFill="1" applyBorder="1" applyAlignment="1">
      <alignment horizontal="left" vertical="center" shrinkToFit="1"/>
    </xf>
    <xf numFmtId="0" fontId="10" fillId="3" borderId="109" xfId="10" applyFont="1" applyFill="1" applyBorder="1" applyAlignment="1">
      <alignment horizontal="left" vertical="center"/>
    </xf>
    <xf numFmtId="38" fontId="46" fillId="3" borderId="0" xfId="11" applyFont="1" applyFill="1" applyAlignment="1">
      <alignment horizontal="left" vertical="center"/>
    </xf>
    <xf numFmtId="3" fontId="46" fillId="3" borderId="0" xfId="11" applyNumberFormat="1" applyFont="1" applyFill="1" applyAlignment="1">
      <alignment horizontal="left" vertical="center"/>
    </xf>
    <xf numFmtId="38" fontId="47" fillId="3" borderId="0" xfId="11" applyFont="1" applyFill="1" applyAlignment="1">
      <alignment vertical="center"/>
    </xf>
    <xf numFmtId="38" fontId="10" fillId="4" borderId="128" xfId="11" applyFont="1" applyFill="1" applyBorder="1" applyAlignment="1">
      <alignment horizontal="left" vertical="center" shrinkToFit="1"/>
    </xf>
    <xf numFmtId="38" fontId="36" fillId="4" borderId="129" xfId="11" applyFont="1" applyFill="1" applyBorder="1" applyAlignment="1">
      <alignment vertical="center" shrinkToFit="1"/>
    </xf>
    <xf numFmtId="3" fontId="36" fillId="4" borderId="130" xfId="11" applyNumberFormat="1" applyFont="1" applyFill="1" applyBorder="1" applyAlignment="1" applyProtection="1">
      <alignment vertical="center" shrinkToFit="1"/>
      <protection locked="0"/>
    </xf>
    <xf numFmtId="38" fontId="10" fillId="4" borderId="131" xfId="11" applyFont="1" applyFill="1" applyBorder="1" applyAlignment="1">
      <alignment horizontal="left" vertical="center" shrinkToFit="1"/>
    </xf>
    <xf numFmtId="3" fontId="36" fillId="4" borderId="129" xfId="11" applyNumberFormat="1" applyFont="1" applyFill="1" applyBorder="1" applyAlignment="1" applyProtection="1">
      <alignment vertical="center" shrinkToFit="1"/>
      <protection locked="0"/>
    </xf>
    <xf numFmtId="38" fontId="10" fillId="4" borderId="132" xfId="11" applyFont="1" applyFill="1" applyBorder="1" applyAlignment="1">
      <alignment horizontal="left" vertical="center" shrinkToFit="1"/>
    </xf>
    <xf numFmtId="3" fontId="36" fillId="4" borderId="133" xfId="11" applyNumberFormat="1" applyFont="1" applyFill="1" applyBorder="1" applyAlignment="1" applyProtection="1">
      <alignment vertical="center" shrinkToFit="1"/>
      <protection locked="0"/>
    </xf>
    <xf numFmtId="38" fontId="10" fillId="3" borderId="128" xfId="11" applyFont="1" applyFill="1" applyBorder="1" applyAlignment="1">
      <alignment horizontal="left" vertical="center" shrinkToFit="1"/>
    </xf>
    <xf numFmtId="38" fontId="36" fillId="3" borderId="129" xfId="11" applyFont="1" applyFill="1" applyBorder="1" applyAlignment="1">
      <alignment vertical="center" shrinkToFit="1"/>
    </xf>
    <xf numFmtId="3" fontId="36" fillId="3" borderId="130" xfId="11" applyNumberFormat="1" applyFont="1" applyFill="1" applyBorder="1" applyAlignment="1" applyProtection="1">
      <alignment vertical="center" shrinkToFit="1"/>
      <protection locked="0"/>
    </xf>
    <xf numFmtId="38" fontId="10" fillId="3" borderId="134" xfId="11" applyFont="1" applyFill="1" applyBorder="1" applyAlignment="1">
      <alignment horizontal="left" vertical="center" shrinkToFit="1"/>
    </xf>
    <xf numFmtId="3" fontId="36" fillId="3" borderId="129" xfId="11" applyNumberFormat="1" applyFont="1" applyFill="1" applyBorder="1" applyAlignment="1" applyProtection="1">
      <alignment vertical="center" shrinkToFit="1"/>
      <protection locked="0"/>
    </xf>
    <xf numFmtId="38" fontId="10" fillId="3" borderId="132" xfId="11" applyFont="1" applyFill="1" applyBorder="1" applyAlignment="1">
      <alignment horizontal="left" vertical="center" shrinkToFit="1"/>
    </xf>
    <xf numFmtId="38" fontId="36" fillId="3" borderId="129" xfId="11" applyFont="1" applyFill="1" applyBorder="1" applyAlignment="1">
      <alignment horizontal="right" vertical="center" shrinkToFit="1"/>
    </xf>
    <xf numFmtId="3" fontId="36" fillId="3" borderId="133" xfId="11" applyNumberFormat="1" applyFont="1" applyFill="1" applyBorder="1" applyAlignment="1" applyProtection="1">
      <alignment horizontal="right" vertical="center" shrinkToFit="1"/>
      <protection locked="0"/>
    </xf>
    <xf numFmtId="38" fontId="10" fillId="3" borderId="128" xfId="11" applyFont="1" applyFill="1" applyBorder="1" applyAlignment="1">
      <alignment horizontal="left" vertical="center"/>
    </xf>
    <xf numFmtId="38" fontId="36" fillId="3" borderId="129" xfId="11" applyFont="1" applyFill="1" applyBorder="1" applyAlignment="1">
      <alignment horizontal="right" vertical="center"/>
    </xf>
    <xf numFmtId="3" fontId="36" fillId="3" borderId="130" xfId="11" applyNumberFormat="1" applyFont="1" applyFill="1" applyBorder="1" applyAlignment="1">
      <alignment horizontal="right" vertical="center"/>
    </xf>
    <xf numFmtId="38" fontId="10" fillId="3" borderId="134" xfId="11" applyFont="1" applyFill="1" applyBorder="1" applyAlignment="1">
      <alignment horizontal="left" vertical="center"/>
    </xf>
    <xf numFmtId="3" fontId="36" fillId="3" borderId="129" xfId="11" applyNumberFormat="1" applyFont="1" applyFill="1" applyBorder="1" applyAlignment="1">
      <alignment horizontal="right" vertical="center"/>
    </xf>
    <xf numFmtId="38" fontId="10" fillId="3" borderId="132" xfId="11" applyFont="1" applyFill="1" applyBorder="1" applyAlignment="1">
      <alignment horizontal="left" vertical="center"/>
    </xf>
    <xf numFmtId="3" fontId="36" fillId="3" borderId="133" xfId="11" applyNumberFormat="1" applyFont="1" applyFill="1" applyBorder="1" applyAlignment="1">
      <alignment horizontal="right" vertical="center"/>
    </xf>
    <xf numFmtId="3" fontId="36" fillId="3" borderId="135" xfId="11" applyNumberFormat="1" applyFont="1" applyFill="1" applyBorder="1" applyAlignment="1">
      <alignment horizontal="right" vertical="center"/>
    </xf>
    <xf numFmtId="38" fontId="10" fillId="4" borderId="134" xfId="11" applyFont="1" applyFill="1" applyBorder="1" applyAlignment="1">
      <alignment horizontal="left" vertical="center" shrinkToFit="1"/>
    </xf>
    <xf numFmtId="38" fontId="36" fillId="4" borderId="129" xfId="11" applyFont="1" applyFill="1" applyBorder="1" applyAlignment="1">
      <alignment horizontal="right" vertical="center" shrinkToFit="1"/>
    </xf>
    <xf numFmtId="3" fontId="36" fillId="4" borderId="133" xfId="11" applyNumberFormat="1" applyFont="1" applyFill="1" applyBorder="1" applyAlignment="1" applyProtection="1">
      <alignment horizontal="right" vertical="center" shrinkToFit="1"/>
      <protection locked="0"/>
    </xf>
    <xf numFmtId="3" fontId="36" fillId="3" borderId="129" xfId="11" applyNumberFormat="1" applyFont="1" applyFill="1" applyBorder="1" applyAlignment="1" applyProtection="1">
      <alignment horizontal="right" vertical="center" shrinkToFit="1"/>
      <protection locked="0"/>
    </xf>
    <xf numFmtId="3" fontId="36" fillId="4" borderId="129" xfId="11" applyNumberFormat="1" applyFont="1" applyFill="1" applyBorder="1" applyAlignment="1" applyProtection="1">
      <alignment horizontal="right" vertical="center" shrinkToFit="1"/>
      <protection locked="0"/>
    </xf>
    <xf numFmtId="38" fontId="10" fillId="4" borderId="132" xfId="11" applyFont="1" applyFill="1" applyBorder="1" applyAlignment="1">
      <alignment horizontal="left" vertical="center"/>
    </xf>
    <xf numFmtId="38" fontId="36" fillId="4" borderId="129" xfId="11" applyFont="1" applyFill="1" applyBorder="1" applyAlignment="1">
      <alignment horizontal="right" vertical="center"/>
    </xf>
    <xf numFmtId="38" fontId="10" fillId="4" borderId="109" xfId="11" applyFont="1" applyFill="1" applyBorder="1" applyAlignment="1">
      <alignment horizontal="left" vertical="center" shrinkToFit="1"/>
    </xf>
    <xf numFmtId="38" fontId="10" fillId="4" borderId="15" xfId="11" applyFont="1" applyFill="1" applyBorder="1" applyAlignment="1">
      <alignment horizontal="left" vertical="center" shrinkToFit="1"/>
    </xf>
    <xf numFmtId="38" fontId="10" fillId="3" borderId="109" xfId="11" applyFont="1" applyFill="1" applyBorder="1" applyAlignment="1">
      <alignment horizontal="left" vertical="center" shrinkToFit="1"/>
    </xf>
    <xf numFmtId="38" fontId="10" fillId="3" borderId="109" xfId="11" applyFont="1" applyFill="1" applyBorder="1" applyAlignment="1">
      <alignment horizontal="left" vertical="center"/>
    </xf>
    <xf numFmtId="38" fontId="18" fillId="3" borderId="98" xfId="11" applyFont="1" applyFill="1" applyBorder="1" applyAlignment="1">
      <alignment horizontal="left" vertical="center"/>
    </xf>
    <xf numFmtId="38" fontId="12" fillId="3" borderId="98" xfId="11" applyFont="1" applyFill="1" applyBorder="1" applyAlignment="1">
      <alignment horizontal="left" vertical="center"/>
    </xf>
    <xf numFmtId="3" fontId="12" fillId="3" borderId="98" xfId="11" applyNumberFormat="1" applyFont="1" applyFill="1" applyBorder="1" applyAlignment="1">
      <alignment horizontal="left" vertical="center"/>
    </xf>
    <xf numFmtId="38" fontId="10" fillId="3" borderId="98" xfId="11" applyFont="1" applyFill="1" applyBorder="1" applyAlignment="1">
      <alignment horizontal="left" vertical="center"/>
    </xf>
    <xf numFmtId="0" fontId="29" fillId="3" borderId="0" xfId="10" applyFont="1" applyFill="1">
      <alignment vertical="center"/>
    </xf>
    <xf numFmtId="3" fontId="29" fillId="3" borderId="0" xfId="10" applyNumberFormat="1" applyFont="1" applyFill="1">
      <alignment vertical="center"/>
    </xf>
    <xf numFmtId="0" fontId="44" fillId="3" borderId="0" xfId="6" applyFont="1" applyFill="1" applyAlignment="1">
      <alignment horizontal="left" vertical="center" shrinkToFit="1"/>
    </xf>
    <xf numFmtId="3" fontId="44" fillId="3" borderId="0" xfId="6" applyNumberFormat="1" applyFont="1" applyFill="1" applyAlignment="1" applyProtection="1">
      <alignment horizontal="left" vertical="center" shrinkToFit="1"/>
      <protection locked="0"/>
    </xf>
    <xf numFmtId="0" fontId="21" fillId="3" borderId="15" xfId="10" applyFont="1" applyFill="1" applyBorder="1" applyAlignment="1">
      <alignment horizontal="left" vertical="center"/>
    </xf>
    <xf numFmtId="0" fontId="20" fillId="3" borderId="98" xfId="10" applyFont="1" applyFill="1" applyBorder="1" applyAlignment="1">
      <alignment horizontal="left" vertical="center"/>
    </xf>
    <xf numFmtId="3" fontId="36" fillId="4" borderId="14" xfId="11" applyNumberFormat="1" applyFont="1" applyFill="1" applyBorder="1" applyAlignment="1">
      <alignment horizontal="right" vertical="center"/>
    </xf>
    <xf numFmtId="0" fontId="20" fillId="3" borderId="0" xfId="10" applyFont="1" applyFill="1" applyAlignment="1">
      <alignment horizontal="left" vertical="center"/>
    </xf>
    <xf numFmtId="0" fontId="18" fillId="3" borderId="0" xfId="10" applyFont="1" applyFill="1" applyAlignment="1">
      <alignment horizontal="left" vertical="center" shrinkToFit="1"/>
    </xf>
    <xf numFmtId="38" fontId="44" fillId="3" borderId="0" xfId="11" applyFont="1" applyFill="1" applyAlignment="1">
      <alignment horizontal="left" vertical="center" shrinkToFit="1"/>
    </xf>
    <xf numFmtId="3" fontId="44" fillId="3" borderId="0" xfId="11" applyNumberFormat="1" applyFont="1" applyFill="1" applyAlignment="1" applyProtection="1">
      <alignment horizontal="left" vertical="center" shrinkToFit="1"/>
      <protection locked="0"/>
    </xf>
    <xf numFmtId="38" fontId="10" fillId="3" borderId="0" xfId="11" applyFont="1" applyFill="1" applyAlignment="1">
      <alignment horizontal="left" vertical="center" shrinkToFit="1"/>
    </xf>
    <xf numFmtId="0" fontId="44" fillId="3" borderId="0" xfId="10" applyFont="1" applyFill="1" applyAlignment="1">
      <alignment horizontal="left" vertical="center" shrinkToFit="1"/>
    </xf>
    <xf numFmtId="3" fontId="44" fillId="3" borderId="0" xfId="10" applyNumberFormat="1" applyFont="1" applyFill="1" applyAlignment="1" applyProtection="1">
      <alignment horizontal="left" vertical="center" shrinkToFit="1"/>
      <protection locked="0"/>
    </xf>
    <xf numFmtId="56" fontId="21" fillId="3" borderId="0" xfId="10" applyNumberFormat="1" applyFont="1" applyFill="1" applyAlignment="1">
      <alignment horizontal="left" vertical="center"/>
    </xf>
    <xf numFmtId="0" fontId="29" fillId="3" borderId="0" xfId="10" applyFont="1" applyFill="1" applyAlignment="1">
      <alignment horizontal="left" vertical="center"/>
    </xf>
    <xf numFmtId="3" fontId="29" fillId="3" borderId="0" xfId="10" applyNumberFormat="1" applyFont="1" applyFill="1" applyAlignment="1">
      <alignment horizontal="left" vertical="center"/>
    </xf>
    <xf numFmtId="38" fontId="18" fillId="4" borderId="35" xfId="11" applyFont="1" applyFill="1" applyBorder="1" applyAlignment="1">
      <alignment horizontal="left" vertical="center" shrinkToFit="1"/>
    </xf>
    <xf numFmtId="38" fontId="21" fillId="3" borderId="15" xfId="11" applyFont="1" applyFill="1" applyBorder="1" applyAlignment="1">
      <alignment horizontal="left" vertical="center" shrinkToFit="1"/>
    </xf>
    <xf numFmtId="0" fontId="21" fillId="3" borderId="75" xfId="10" applyFont="1" applyFill="1" applyBorder="1" applyAlignment="1">
      <alignment horizontal="left" vertical="center"/>
    </xf>
    <xf numFmtId="38" fontId="36" fillId="3" borderId="76" xfId="11" applyFont="1" applyFill="1" applyBorder="1" applyAlignment="1">
      <alignment horizontal="right" vertical="center"/>
    </xf>
    <xf numFmtId="3" fontId="36" fillId="3" borderId="110" xfId="11" applyNumberFormat="1" applyFont="1" applyFill="1" applyBorder="1" applyAlignment="1">
      <alignment horizontal="right" vertical="center"/>
    </xf>
    <xf numFmtId="38" fontId="10" fillId="3" borderId="0" xfId="11" applyFont="1" applyFill="1" applyBorder="1" applyAlignment="1">
      <alignment horizontal="left" vertical="center"/>
    </xf>
    <xf numFmtId="3" fontId="36" fillId="3" borderId="76" xfId="11" applyNumberFormat="1" applyFont="1" applyFill="1" applyBorder="1" applyAlignment="1">
      <alignment horizontal="right" vertical="center"/>
    </xf>
    <xf numFmtId="38" fontId="10" fillId="3" borderId="6" xfId="11" applyFont="1" applyFill="1" applyBorder="1" applyAlignment="1">
      <alignment horizontal="left" vertical="center"/>
    </xf>
    <xf numFmtId="38" fontId="10" fillId="3" borderId="6" xfId="11" applyFont="1" applyFill="1" applyBorder="1" applyAlignment="1">
      <alignment horizontal="left" vertical="center" shrinkToFit="1"/>
    </xf>
    <xf numFmtId="38" fontId="36" fillId="3" borderId="76" xfId="11" applyFont="1" applyFill="1" applyBorder="1" applyAlignment="1">
      <alignment horizontal="right" vertical="center" shrinkToFit="1"/>
    </xf>
    <xf numFmtId="3" fontId="36" fillId="3" borderId="76" xfId="11" applyNumberFormat="1" applyFont="1" applyFill="1" applyBorder="1" applyAlignment="1" applyProtection="1">
      <alignment horizontal="right" vertical="center" shrinkToFit="1"/>
      <protection locked="0"/>
    </xf>
    <xf numFmtId="3" fontId="36" fillId="3" borderId="106" xfId="11" applyNumberFormat="1" applyFont="1" applyFill="1" applyBorder="1" applyAlignment="1">
      <alignment horizontal="right" vertical="center"/>
    </xf>
    <xf numFmtId="0" fontId="21" fillId="3" borderId="83" xfId="10" applyFont="1" applyFill="1" applyBorder="1" applyAlignment="1">
      <alignment horizontal="left" vertical="center"/>
    </xf>
    <xf numFmtId="38" fontId="36" fillId="3" borderId="79" xfId="11" applyFont="1" applyFill="1" applyBorder="1" applyAlignment="1">
      <alignment horizontal="right" vertical="center"/>
    </xf>
    <xf numFmtId="3" fontId="36" fillId="3" borderId="112" xfId="11" applyNumberFormat="1" applyFont="1" applyFill="1" applyBorder="1" applyAlignment="1">
      <alignment horizontal="right" vertical="center"/>
    </xf>
    <xf numFmtId="38" fontId="10" fillId="3" borderId="100" xfId="11" applyFont="1" applyFill="1" applyBorder="1" applyAlignment="1">
      <alignment horizontal="left" vertical="center"/>
    </xf>
    <xf numFmtId="3" fontId="36" fillId="3" borderId="79" xfId="11" applyNumberFormat="1" applyFont="1" applyFill="1" applyBorder="1" applyAlignment="1">
      <alignment horizontal="right" vertical="center"/>
    </xf>
    <xf numFmtId="38" fontId="10" fillId="3" borderId="78" xfId="11" applyFont="1" applyFill="1" applyBorder="1" applyAlignment="1">
      <alignment horizontal="left" vertical="center"/>
    </xf>
    <xf numFmtId="38" fontId="10" fillId="3" borderId="78" xfId="11" applyFont="1" applyFill="1" applyBorder="1" applyAlignment="1">
      <alignment horizontal="left" vertical="center" shrinkToFit="1"/>
    </xf>
    <xf numFmtId="38" fontId="36" fillId="3" borderId="79" xfId="11" applyFont="1" applyFill="1" applyBorder="1" applyAlignment="1">
      <alignment horizontal="right" vertical="center" shrinkToFit="1"/>
    </xf>
    <xf numFmtId="3" fontId="36" fillId="3" borderId="79" xfId="11" applyNumberFormat="1" applyFont="1" applyFill="1" applyBorder="1" applyAlignment="1" applyProtection="1">
      <alignment horizontal="right" vertical="center" shrinkToFit="1"/>
      <protection locked="0"/>
    </xf>
    <xf numFmtId="3" fontId="36" fillId="3" borderId="82" xfId="11" applyNumberFormat="1" applyFont="1" applyFill="1" applyBorder="1" applyAlignment="1">
      <alignment horizontal="right" vertical="center"/>
    </xf>
    <xf numFmtId="182" fontId="21" fillId="3" borderId="0" xfId="10" applyNumberFormat="1" applyFont="1" applyFill="1" applyAlignment="1">
      <alignment horizontal="left" vertical="center"/>
    </xf>
    <xf numFmtId="182" fontId="29" fillId="3" borderId="0" xfId="10" applyNumberFormat="1" applyFont="1" applyFill="1" applyAlignment="1">
      <alignment horizontal="left" vertical="center"/>
    </xf>
    <xf numFmtId="0" fontId="21" fillId="4" borderId="126" xfId="10" applyFont="1" applyFill="1" applyBorder="1" applyAlignment="1">
      <alignment horizontal="left" vertical="center" shrinkToFit="1"/>
    </xf>
    <xf numFmtId="0" fontId="44" fillId="3" borderId="0" xfId="10" applyFont="1" applyFill="1" applyAlignment="1">
      <alignment horizontal="left" vertical="center"/>
    </xf>
    <xf numFmtId="3" fontId="44" fillId="3" borderId="0" xfId="10" applyNumberFormat="1" applyFont="1" applyFill="1" applyAlignment="1">
      <alignment horizontal="left" vertical="center"/>
    </xf>
    <xf numFmtId="0" fontId="21" fillId="4" borderId="137" xfId="10" applyFont="1" applyFill="1" applyBorder="1" applyAlignment="1">
      <alignment horizontal="left" vertical="center" shrinkToFit="1"/>
    </xf>
    <xf numFmtId="38" fontId="36" fillId="4" borderId="76" xfId="11" applyFont="1" applyFill="1" applyBorder="1" applyAlignment="1">
      <alignment vertical="center" shrinkToFit="1"/>
    </xf>
    <xf numFmtId="3" fontId="36" fillId="4" borderId="76" xfId="11" applyNumberFormat="1" applyFont="1" applyFill="1" applyBorder="1" applyAlignment="1" applyProtection="1">
      <alignment vertical="center" shrinkToFit="1"/>
      <protection locked="0"/>
    </xf>
    <xf numFmtId="38" fontId="10" fillId="4" borderId="6" xfId="11" applyFont="1" applyFill="1" applyBorder="1" applyAlignment="1">
      <alignment horizontal="left" vertical="center" shrinkToFit="1"/>
    </xf>
    <xf numFmtId="38" fontId="36" fillId="4" borderId="76" xfId="11" applyFont="1" applyFill="1" applyBorder="1" applyAlignment="1">
      <alignment horizontal="right" vertical="center" shrinkToFit="1"/>
    </xf>
    <xf numFmtId="3" fontId="36" fillId="4" borderId="106" xfId="11" applyNumberFormat="1" applyFont="1" applyFill="1" applyBorder="1" applyAlignment="1" applyProtection="1">
      <alignment horizontal="right" vertical="center" shrinkToFit="1"/>
      <protection locked="0"/>
    </xf>
    <xf numFmtId="3" fontId="36" fillId="3" borderId="123" xfId="11" applyNumberFormat="1" applyFont="1" applyFill="1" applyBorder="1" applyAlignment="1">
      <alignment horizontal="right" vertical="center"/>
    </xf>
    <xf numFmtId="38" fontId="21" fillId="3" borderId="0" xfId="11" applyFont="1" applyFill="1" applyAlignment="1">
      <alignment vertical="center"/>
    </xf>
    <xf numFmtId="38" fontId="28" fillId="3" borderId="0" xfId="11" applyFont="1" applyFill="1" applyAlignment="1">
      <alignment vertical="center"/>
    </xf>
    <xf numFmtId="38" fontId="29" fillId="3" borderId="0" xfId="11" applyFont="1" applyFill="1" applyAlignment="1">
      <alignment vertical="center"/>
    </xf>
    <xf numFmtId="0" fontId="16" fillId="3" borderId="141" xfId="10" applyFont="1" applyFill="1" applyBorder="1">
      <alignment vertical="center"/>
    </xf>
    <xf numFmtId="38" fontId="9" fillId="3" borderId="142" xfId="11" applyFont="1" applyFill="1" applyBorder="1" applyAlignment="1">
      <alignment vertical="center"/>
    </xf>
    <xf numFmtId="3" fontId="28" fillId="3" borderId="143" xfId="4" applyNumberFormat="1" applyFont="1" applyFill="1" applyBorder="1" applyAlignment="1">
      <alignment vertical="center"/>
    </xf>
    <xf numFmtId="38" fontId="16" fillId="3" borderId="141" xfId="11" applyFont="1" applyFill="1" applyBorder="1" applyAlignment="1">
      <alignment vertical="center"/>
    </xf>
    <xf numFmtId="38" fontId="28" fillId="3" borderId="142" xfId="11" applyFont="1" applyFill="1" applyBorder="1" applyAlignment="1">
      <alignment vertical="center"/>
    </xf>
    <xf numFmtId="0" fontId="51" fillId="3" borderId="141" xfId="10" applyFont="1" applyFill="1" applyBorder="1">
      <alignment vertical="center"/>
    </xf>
    <xf numFmtId="0" fontId="29" fillId="3" borderId="142" xfId="10" applyFont="1" applyFill="1" applyBorder="1">
      <alignment vertical="center"/>
    </xf>
    <xf numFmtId="3" fontId="29" fillId="3" borderId="142" xfId="4" applyNumberFormat="1" applyFont="1" applyFill="1" applyBorder="1" applyAlignment="1">
      <alignment vertical="center"/>
    </xf>
    <xf numFmtId="0" fontId="21" fillId="3" borderId="75" xfId="10" applyFont="1" applyFill="1" applyBorder="1">
      <alignment vertical="center"/>
    </xf>
    <xf numFmtId="0" fontId="21" fillId="3" borderId="144" xfId="6" applyFont="1" applyFill="1" applyBorder="1">
      <alignment vertical="center"/>
    </xf>
    <xf numFmtId="3" fontId="36" fillId="3" borderId="145" xfId="4" applyNumberFormat="1" applyFont="1" applyFill="1" applyBorder="1" applyAlignment="1" applyProtection="1">
      <alignment vertical="center" shrinkToFit="1"/>
      <protection locked="0"/>
    </xf>
    <xf numFmtId="38" fontId="21" fillId="3" borderId="35" xfId="11" applyFont="1" applyFill="1" applyBorder="1" applyAlignment="1">
      <alignment horizontal="left" vertical="center" shrinkToFit="1"/>
    </xf>
    <xf numFmtId="0" fontId="21" fillId="3" borderId="35" xfId="10" applyFont="1" applyFill="1" applyBorder="1" applyAlignment="1">
      <alignment horizontal="left" vertical="center" shrinkToFit="1"/>
    </xf>
    <xf numFmtId="38" fontId="21" fillId="3" borderId="80" xfId="11" applyFont="1" applyFill="1" applyBorder="1" applyAlignment="1">
      <alignment horizontal="left" vertical="center" shrinkToFit="1"/>
    </xf>
    <xf numFmtId="38" fontId="36" fillId="3" borderId="81" xfId="11" applyFont="1" applyFill="1" applyBorder="1" applyAlignment="1">
      <alignment horizontal="right" vertical="center" shrinkToFit="1"/>
    </xf>
    <xf numFmtId="0" fontId="21" fillId="3" borderId="35" xfId="10" applyFont="1" applyFill="1" applyBorder="1" applyAlignment="1">
      <alignment horizontal="left" vertical="center"/>
    </xf>
    <xf numFmtId="3" fontId="36" fillId="3" borderId="145" xfId="4" applyNumberFormat="1" applyFont="1" applyFill="1" applyBorder="1" applyAlignment="1">
      <alignment horizontal="right" vertical="center"/>
    </xf>
    <xf numFmtId="0" fontId="21" fillId="3" borderId="80" xfId="10" applyFont="1" applyFill="1" applyBorder="1" applyAlignment="1">
      <alignment horizontal="left" vertical="center"/>
    </xf>
    <xf numFmtId="38" fontId="36" fillId="3" borderId="81" xfId="11" applyFont="1" applyFill="1" applyBorder="1" applyAlignment="1">
      <alignment horizontal="right" vertical="center"/>
    </xf>
    <xf numFmtId="38" fontId="21" fillId="3" borderId="146" xfId="11" applyFont="1" applyFill="1" applyBorder="1" applyAlignment="1">
      <alignment horizontal="center" vertical="center"/>
    </xf>
    <xf numFmtId="38" fontId="21" fillId="3" borderId="146" xfId="11" applyFont="1" applyFill="1" applyBorder="1" applyAlignment="1">
      <alignment horizontal="left" vertical="center"/>
    </xf>
    <xf numFmtId="0" fontId="21" fillId="3" borderId="108" xfId="10" applyFont="1" applyFill="1" applyBorder="1" applyAlignment="1">
      <alignment horizontal="left" vertical="center"/>
    </xf>
    <xf numFmtId="38" fontId="45" fillId="3" borderId="0" xfId="11" applyFont="1" applyFill="1" applyAlignment="1">
      <alignment vertical="center"/>
    </xf>
    <xf numFmtId="3" fontId="45" fillId="3" borderId="0" xfId="4" applyNumberFormat="1" applyFont="1" applyFill="1" applyBorder="1" applyAlignment="1">
      <alignment vertical="center"/>
    </xf>
    <xf numFmtId="3" fontId="36" fillId="3" borderId="111" xfId="4" applyNumberFormat="1" applyFont="1" applyFill="1" applyBorder="1" applyAlignment="1">
      <alignment horizontal="right" vertical="center"/>
    </xf>
    <xf numFmtId="0" fontId="16" fillId="3" borderId="147" xfId="10" applyFont="1" applyFill="1" applyBorder="1" applyAlignment="1">
      <alignment horizontal="left" vertical="center"/>
    </xf>
    <xf numFmtId="0" fontId="28" fillId="3" borderId="148" xfId="10" applyFont="1" applyFill="1" applyBorder="1" applyAlignment="1">
      <alignment horizontal="left" vertical="center"/>
    </xf>
    <xf numFmtId="3" fontId="28" fillId="3" borderId="143" xfId="10" applyNumberFormat="1" applyFont="1" applyFill="1" applyBorder="1" applyAlignment="1">
      <alignment horizontal="left" vertical="center"/>
    </xf>
    <xf numFmtId="3" fontId="29" fillId="3" borderId="143" xfId="10" applyNumberFormat="1" applyFont="1" applyFill="1" applyBorder="1" applyAlignment="1">
      <alignment horizontal="left" vertical="center"/>
    </xf>
    <xf numFmtId="38" fontId="16" fillId="3" borderId="139" xfId="8" applyFont="1" applyFill="1" applyBorder="1" applyAlignment="1">
      <alignment horizontal="center" vertical="center"/>
    </xf>
    <xf numFmtId="2" fontId="21" fillId="3" borderId="149" xfId="4" applyFont="1" applyFill="1" applyBorder="1" applyAlignment="1">
      <alignment vertical="center"/>
    </xf>
    <xf numFmtId="3" fontId="21" fillId="3" borderId="35" xfId="10" applyNumberFormat="1" applyFont="1" applyFill="1" applyBorder="1" applyAlignment="1">
      <alignment horizontal="left" vertical="center"/>
    </xf>
    <xf numFmtId="38" fontId="21" fillId="3" borderId="150" xfId="11" applyFont="1" applyFill="1" applyBorder="1" applyAlignment="1">
      <alignment horizontal="left" vertical="center"/>
    </xf>
    <xf numFmtId="38" fontId="21" fillId="3" borderId="150" xfId="11" applyFont="1" applyFill="1" applyBorder="1" applyAlignment="1">
      <alignment vertical="center"/>
    </xf>
    <xf numFmtId="3" fontId="21" fillId="3" borderId="151" xfId="8" applyNumberFormat="1" applyFont="1" applyFill="1" applyBorder="1" applyAlignment="1">
      <alignment horizontal="center" vertical="center"/>
    </xf>
    <xf numFmtId="38" fontId="36" fillId="3" borderId="81" xfId="11" applyFont="1" applyFill="1" applyBorder="1" applyAlignment="1">
      <alignment vertical="center" shrinkToFit="1"/>
    </xf>
    <xf numFmtId="0" fontId="21" fillId="3" borderId="80" xfId="10" applyFont="1" applyFill="1" applyBorder="1" applyAlignment="1">
      <alignment horizontal="left" vertical="center" shrinkToFit="1"/>
    </xf>
    <xf numFmtId="38" fontId="21" fillId="3" borderId="35" xfId="11" applyFont="1" applyFill="1" applyBorder="1" applyAlignment="1">
      <alignment horizontal="left" vertical="center"/>
    </xf>
    <xf numFmtId="0" fontId="21" fillId="3" borderId="78" xfId="10" applyFont="1" applyFill="1" applyBorder="1" applyAlignment="1">
      <alignment horizontal="left" vertical="center"/>
    </xf>
    <xf numFmtId="0" fontId="21" fillId="3" borderId="85" xfId="10" applyFont="1" applyFill="1" applyBorder="1" applyAlignment="1">
      <alignment horizontal="left" vertical="center"/>
    </xf>
    <xf numFmtId="38" fontId="36" fillId="3" borderId="86" xfId="11" applyFont="1" applyFill="1" applyBorder="1" applyAlignment="1">
      <alignment horizontal="right" vertical="center"/>
    </xf>
    <xf numFmtId="0" fontId="52" fillId="3" borderId="85" xfId="10" applyFont="1" applyFill="1" applyBorder="1" applyAlignment="1">
      <alignment horizontal="left" vertical="center"/>
    </xf>
    <xf numFmtId="38" fontId="21" fillId="3" borderId="57" xfId="8" applyFont="1" applyFill="1" applyBorder="1" applyAlignment="1">
      <alignment horizontal="center" vertical="center" shrinkToFit="1"/>
    </xf>
    <xf numFmtId="38" fontId="44" fillId="3" borderId="123" xfId="11" applyFont="1" applyFill="1" applyBorder="1" applyAlignment="1">
      <alignment horizontal="right" vertical="center"/>
    </xf>
    <xf numFmtId="3" fontId="44" fillId="3" borderId="123" xfId="4" applyNumberFormat="1" applyFont="1" applyFill="1" applyBorder="1" applyAlignment="1">
      <alignment horizontal="right" vertical="center"/>
    </xf>
    <xf numFmtId="3" fontId="44" fillId="3" borderId="123" xfId="11" applyNumberFormat="1" applyFont="1" applyFill="1" applyBorder="1" applyAlignment="1">
      <alignment horizontal="right" vertical="center"/>
    </xf>
    <xf numFmtId="3" fontId="44" fillId="3" borderId="125" xfId="11" applyNumberFormat="1" applyFont="1" applyFill="1" applyBorder="1" applyAlignment="1">
      <alignment horizontal="right" vertical="center"/>
    </xf>
    <xf numFmtId="38" fontId="12" fillId="3" borderId="0" xfId="11" applyFont="1" applyFill="1" applyAlignment="1">
      <alignment horizontal="left" vertical="center"/>
    </xf>
    <xf numFmtId="3" fontId="12" fillId="3" borderId="0" xfId="4" applyNumberFormat="1" applyFill="1" applyBorder="1" applyAlignment="1">
      <alignment horizontal="left" vertical="center"/>
    </xf>
    <xf numFmtId="38" fontId="45" fillId="3" borderId="0" xfId="11" applyFont="1" applyFill="1" applyAlignment="1">
      <alignment horizontal="left" vertical="center"/>
    </xf>
    <xf numFmtId="3" fontId="45" fillId="3" borderId="0" xfId="4" applyNumberFormat="1" applyFont="1" applyFill="1" applyBorder="1" applyAlignment="1">
      <alignment horizontal="left" vertical="center"/>
    </xf>
    <xf numFmtId="3" fontId="29" fillId="3" borderId="0" xfId="10" applyNumberFormat="1" applyFont="1" applyFill="1" applyAlignment="1">
      <alignment horizontal="right" vertical="center"/>
    </xf>
    <xf numFmtId="3" fontId="29" fillId="3" borderId="142" xfId="10" applyNumberFormat="1" applyFont="1" applyFill="1" applyBorder="1">
      <alignment vertical="center"/>
    </xf>
    <xf numFmtId="38" fontId="21" fillId="3" borderId="35" xfId="11" quotePrefix="1" applyFont="1" applyFill="1" applyBorder="1" applyAlignment="1">
      <alignment horizontal="left" vertical="center" shrinkToFit="1"/>
    </xf>
    <xf numFmtId="3" fontId="36" fillId="3" borderId="145" xfId="4" applyNumberFormat="1" applyFont="1" applyFill="1" applyBorder="1" applyAlignment="1" applyProtection="1">
      <alignment horizontal="right" vertical="center" shrinkToFit="1"/>
      <protection locked="0"/>
    </xf>
    <xf numFmtId="38" fontId="21" fillId="3" borderId="96" xfId="11" applyFont="1" applyFill="1" applyBorder="1" applyAlignment="1">
      <alignment horizontal="left" vertical="center"/>
    </xf>
    <xf numFmtId="3" fontId="36" fillId="3" borderId="111" xfId="4" applyNumberFormat="1" applyFont="1" applyFill="1" applyBorder="1" applyAlignment="1" applyProtection="1">
      <alignment horizontal="right" vertical="center" shrinkToFit="1"/>
      <protection locked="0"/>
    </xf>
    <xf numFmtId="3" fontId="21" fillId="3" borderId="152" xfId="8" applyNumberFormat="1" applyFont="1" applyFill="1" applyBorder="1" applyAlignment="1">
      <alignment horizontal="center" vertical="center"/>
    </xf>
    <xf numFmtId="0" fontId="21" fillId="3" borderId="85" xfId="10" applyFont="1" applyFill="1" applyBorder="1" applyAlignment="1">
      <alignment horizontal="left" vertical="center" shrinkToFit="1"/>
    </xf>
    <xf numFmtId="38" fontId="36" fillId="3" borderId="86" xfId="11" applyFont="1" applyFill="1" applyBorder="1" applyAlignment="1">
      <alignment horizontal="right" vertical="center" shrinkToFit="1"/>
    </xf>
    <xf numFmtId="0" fontId="18" fillId="3" borderId="98" xfId="10" applyFont="1" applyFill="1" applyBorder="1">
      <alignment vertical="center"/>
    </xf>
    <xf numFmtId="0" fontId="9" fillId="3" borderId="0" xfId="9" applyFill="1" applyAlignment="1">
      <alignment vertical="center"/>
    </xf>
    <xf numFmtId="0" fontId="46" fillId="3" borderId="0" xfId="9" applyFont="1" applyFill="1" applyAlignment="1">
      <alignment vertical="center"/>
    </xf>
    <xf numFmtId="3" fontId="46" fillId="3" borderId="0" xfId="9" applyNumberFormat="1" applyFont="1" applyFill="1" applyAlignment="1">
      <alignment vertical="center"/>
    </xf>
    <xf numFmtId="0" fontId="9" fillId="3" borderId="0" xfId="9" applyFill="1"/>
    <xf numFmtId="0" fontId="18" fillId="0" borderId="0" xfId="7" applyFont="1" applyFill="1" applyAlignment="1">
      <alignment vertical="center"/>
    </xf>
    <xf numFmtId="183" fontId="18" fillId="0" borderId="0" xfId="7" applyNumberFormat="1" applyFont="1" applyFill="1" applyAlignment="1">
      <alignment vertical="center"/>
    </xf>
    <xf numFmtId="38" fontId="62" fillId="0" borderId="142" xfId="8" applyFont="1" applyFill="1" applyBorder="1" applyAlignment="1">
      <alignment vertical="center" shrinkToFit="1"/>
    </xf>
    <xf numFmtId="38" fontId="61" fillId="0" borderId="14" xfId="8" applyFont="1" applyFill="1" applyBorder="1" applyAlignment="1">
      <alignment vertical="center" shrinkToFit="1"/>
    </xf>
    <xf numFmtId="38" fontId="62" fillId="0" borderId="14" xfId="8" applyFont="1" applyFill="1" applyBorder="1" applyAlignment="1">
      <alignment vertical="center" shrinkToFit="1"/>
    </xf>
    <xf numFmtId="183" fontId="58" fillId="0" borderId="3" xfId="8" applyNumberFormat="1" applyFont="1" applyFill="1" applyBorder="1" applyAlignment="1">
      <alignment horizontal="centerContinuous" vertical="center"/>
    </xf>
    <xf numFmtId="38" fontId="18" fillId="0" borderId="4" xfId="8" applyFont="1" applyFill="1" applyBorder="1" applyAlignment="1">
      <alignment horizontal="centerContinuous" vertical="center"/>
    </xf>
    <xf numFmtId="183" fontId="58" fillId="0" borderId="58" xfId="8" applyNumberFormat="1" applyFont="1" applyFill="1" applyBorder="1" applyAlignment="1">
      <alignment horizontal="centerContinuous" vertical="center"/>
    </xf>
    <xf numFmtId="38" fontId="18" fillId="0" borderId="58" xfId="8" applyFont="1" applyFill="1" applyBorder="1" applyAlignment="1">
      <alignment horizontal="centerContinuous" vertical="center"/>
    </xf>
    <xf numFmtId="38" fontId="18" fillId="0" borderId="165" xfId="8" applyFont="1" applyFill="1" applyBorder="1" applyAlignment="1">
      <alignment horizontal="centerContinuous" vertical="center"/>
    </xf>
    <xf numFmtId="38" fontId="18" fillId="0" borderId="166" xfId="8" applyFont="1" applyFill="1" applyBorder="1" applyAlignment="1">
      <alignment horizontal="centerContinuous" vertical="center"/>
    </xf>
    <xf numFmtId="38" fontId="36" fillId="0" borderId="168" xfId="8" applyFont="1" applyFill="1" applyBorder="1" applyAlignment="1">
      <alignment vertical="center" shrinkToFit="1"/>
    </xf>
    <xf numFmtId="38" fontId="36" fillId="0" borderId="168" xfId="8" applyFont="1" applyFill="1" applyBorder="1" applyAlignment="1" applyProtection="1">
      <alignment vertical="center" shrinkToFit="1"/>
    </xf>
    <xf numFmtId="38" fontId="18" fillId="0" borderId="132" xfId="8" applyFont="1" applyFill="1" applyBorder="1" applyAlignment="1">
      <alignment vertical="center" shrinkToFit="1"/>
    </xf>
    <xf numFmtId="38" fontId="36" fillId="0" borderId="169" xfId="8" applyFont="1" applyFill="1" applyBorder="1" applyAlignment="1" applyProtection="1">
      <alignment vertical="center" shrinkToFit="1"/>
    </xf>
    <xf numFmtId="38" fontId="36" fillId="0" borderId="170" xfId="8" applyFont="1" applyFill="1" applyBorder="1" applyAlignment="1" applyProtection="1">
      <alignment vertical="center" shrinkToFit="1"/>
    </xf>
    <xf numFmtId="38" fontId="61" fillId="0" borderId="168" xfId="8" applyFont="1" applyFill="1" applyBorder="1" applyAlignment="1">
      <alignment vertical="center" shrinkToFit="1"/>
    </xf>
    <xf numFmtId="38" fontId="62" fillId="0" borderId="168" xfId="8" applyFont="1" applyFill="1" applyBorder="1" applyAlignment="1">
      <alignment vertical="center" shrinkToFit="1"/>
    </xf>
    <xf numFmtId="38" fontId="36" fillId="0" borderId="14" xfId="8" applyFont="1" applyFill="1" applyBorder="1" applyAlignment="1">
      <alignment vertical="center" shrinkToFit="1"/>
    </xf>
    <xf numFmtId="38" fontId="36" fillId="0" borderId="14" xfId="8" applyFont="1" applyFill="1" applyBorder="1" applyAlignment="1" applyProtection="1">
      <alignment vertical="center" shrinkToFit="1"/>
    </xf>
    <xf numFmtId="38" fontId="18" fillId="0" borderId="132" xfId="8" applyFont="1" applyFill="1" applyBorder="1">
      <alignment vertical="center"/>
    </xf>
    <xf numFmtId="38" fontId="60" fillId="0" borderId="168" xfId="8" applyFont="1" applyFill="1" applyBorder="1">
      <alignment vertical="center"/>
    </xf>
    <xf numFmtId="38" fontId="54" fillId="0" borderId="168" xfId="8" applyFont="1" applyFill="1" applyBorder="1">
      <alignment vertical="center"/>
    </xf>
    <xf numFmtId="38" fontId="54" fillId="0" borderId="170" xfId="8" applyFont="1" applyFill="1" applyBorder="1">
      <alignment vertical="center"/>
    </xf>
    <xf numFmtId="38" fontId="18" fillId="0" borderId="134" xfId="8" applyFont="1" applyFill="1" applyBorder="1" applyAlignment="1">
      <alignment vertical="center" shrinkToFit="1"/>
    </xf>
    <xf numFmtId="38" fontId="18" fillId="0" borderId="134" xfId="8" applyFont="1" applyFill="1" applyBorder="1">
      <alignment vertical="center"/>
    </xf>
    <xf numFmtId="38" fontId="54" fillId="0" borderId="169" xfId="8" applyFont="1" applyFill="1" applyBorder="1">
      <alignment vertical="center"/>
    </xf>
    <xf numFmtId="38" fontId="60" fillId="0" borderId="14" xfId="8" applyFont="1" applyFill="1" applyBorder="1">
      <alignment vertical="center"/>
    </xf>
    <xf numFmtId="38" fontId="54" fillId="0" borderId="14" xfId="8" applyFont="1" applyFill="1" applyBorder="1">
      <alignment vertical="center"/>
    </xf>
    <xf numFmtId="38" fontId="18" fillId="0" borderId="35" xfId="8" applyFont="1" applyFill="1" applyBorder="1" applyAlignment="1">
      <alignment vertical="center" shrinkToFit="1"/>
    </xf>
    <xf numFmtId="38" fontId="18" fillId="0" borderId="35" xfId="8" applyFont="1" applyFill="1" applyBorder="1">
      <alignment vertical="center"/>
    </xf>
    <xf numFmtId="38" fontId="36" fillId="0" borderId="145" xfId="8" applyFont="1" applyFill="1" applyBorder="1" applyAlignment="1" applyProtection="1">
      <alignment vertical="center" shrinkToFit="1"/>
    </xf>
    <xf numFmtId="38" fontId="54" fillId="0" borderId="145" xfId="8" applyFont="1" applyFill="1" applyBorder="1">
      <alignment vertical="center"/>
    </xf>
    <xf numFmtId="38" fontId="18" fillId="0" borderId="15" xfId="8" applyFont="1" applyFill="1" applyBorder="1">
      <alignment vertical="center"/>
    </xf>
    <xf numFmtId="38" fontId="18" fillId="0" borderId="15" xfId="8" applyFont="1" applyFill="1" applyBorder="1" applyAlignment="1">
      <alignment vertical="center" shrinkToFit="1"/>
    </xf>
    <xf numFmtId="38" fontId="36" fillId="0" borderId="120" xfId="8" applyFont="1" applyFill="1" applyBorder="1" applyAlignment="1" applyProtection="1">
      <alignment vertical="center" shrinkToFit="1"/>
    </xf>
    <xf numFmtId="38" fontId="62" fillId="0" borderId="120" xfId="8" applyFont="1" applyFill="1" applyBorder="1" applyAlignment="1">
      <alignment vertical="center" shrinkToFit="1"/>
    </xf>
    <xf numFmtId="38" fontId="62" fillId="0" borderId="169" xfId="8" applyFont="1" applyFill="1" applyBorder="1" applyAlignment="1">
      <alignment vertical="center" shrinkToFit="1"/>
    </xf>
    <xf numFmtId="38" fontId="54" fillId="0" borderId="120" xfId="8" applyFont="1" applyFill="1" applyBorder="1">
      <alignment vertical="center"/>
    </xf>
    <xf numFmtId="38" fontId="62" fillId="0" borderId="118" xfId="8" applyFont="1" applyFill="1" applyBorder="1" applyAlignment="1">
      <alignment vertical="center" shrinkToFit="1"/>
    </xf>
    <xf numFmtId="38" fontId="62" fillId="0" borderId="116" xfId="8" applyFont="1" applyFill="1" applyBorder="1" applyAlignment="1">
      <alignment vertical="center" shrinkToFit="1"/>
    </xf>
    <xf numFmtId="38" fontId="63" fillId="0" borderId="123" xfId="8" applyFont="1" applyFill="1" applyBorder="1">
      <alignment vertical="center"/>
    </xf>
    <xf numFmtId="3" fontId="54" fillId="0" borderId="123" xfId="8" applyNumberFormat="1" applyFont="1" applyFill="1" applyBorder="1">
      <alignment vertical="center"/>
    </xf>
    <xf numFmtId="38" fontId="60" fillId="0" borderId="123" xfId="8" applyFont="1" applyFill="1" applyBorder="1">
      <alignment vertical="center"/>
    </xf>
    <xf numFmtId="38" fontId="54" fillId="0" borderId="123" xfId="8" applyFont="1" applyFill="1" applyBorder="1">
      <alignment vertical="center"/>
    </xf>
    <xf numFmtId="38" fontId="18" fillId="0" borderId="146" xfId="8" applyFont="1" applyFill="1" applyBorder="1">
      <alignment vertical="center"/>
    </xf>
    <xf numFmtId="38" fontId="54" fillId="0" borderId="171" xfId="8" applyFont="1" applyFill="1" applyBorder="1">
      <alignment vertical="center"/>
    </xf>
    <xf numFmtId="38" fontId="54" fillId="0" borderId="125" xfId="8" applyFont="1" applyFill="1" applyBorder="1">
      <alignment vertical="center"/>
    </xf>
    <xf numFmtId="3" fontId="36" fillId="4" borderId="76" xfId="8" applyNumberFormat="1" applyFont="1" applyFill="1" applyBorder="1" applyAlignment="1" applyProtection="1">
      <alignment vertical="center" shrinkToFit="1"/>
    </xf>
    <xf numFmtId="3" fontId="36" fillId="3" borderId="79" xfId="8" applyNumberFormat="1" applyFont="1" applyFill="1" applyBorder="1" applyAlignment="1" applyProtection="1">
      <alignment vertical="center" shrinkToFit="1"/>
    </xf>
    <xf numFmtId="3" fontId="36" fillId="4" borderId="79" xfId="8" applyNumberFormat="1" applyFont="1" applyFill="1" applyBorder="1" applyAlignment="1" applyProtection="1">
      <alignment vertical="center" shrinkToFit="1"/>
    </xf>
    <xf numFmtId="3" fontId="36" fillId="4" borderId="86" xfId="8" applyNumberFormat="1" applyFont="1" applyFill="1" applyBorder="1" applyAlignment="1" applyProtection="1">
      <alignment vertical="center" shrinkToFit="1"/>
    </xf>
    <xf numFmtId="3" fontId="36" fillId="3" borderId="76" xfId="8" applyNumberFormat="1" applyFont="1" applyFill="1" applyBorder="1" applyAlignment="1" applyProtection="1">
      <alignment vertical="center" shrinkToFit="1"/>
    </xf>
    <xf numFmtId="3" fontId="36" fillId="4" borderId="94" xfId="8" applyNumberFormat="1" applyFont="1" applyFill="1" applyBorder="1" applyAlignment="1" applyProtection="1">
      <alignment vertical="center" shrinkToFit="1"/>
    </xf>
    <xf numFmtId="3" fontId="36" fillId="4" borderId="110" xfId="8" applyNumberFormat="1" applyFont="1" applyFill="1" applyBorder="1" applyAlignment="1" applyProtection="1">
      <alignment vertical="center" shrinkToFit="1"/>
    </xf>
    <xf numFmtId="3" fontId="36" fillId="3" borderId="99" xfId="8" applyNumberFormat="1" applyFont="1" applyFill="1" applyBorder="1" applyAlignment="1" applyProtection="1">
      <alignment vertical="center" shrinkToFit="1"/>
    </xf>
    <xf numFmtId="3" fontId="36" fillId="4" borderId="99" xfId="8" applyNumberFormat="1" applyFont="1" applyFill="1" applyBorder="1" applyAlignment="1" applyProtection="1">
      <alignment vertical="center" shrinkToFit="1"/>
    </xf>
    <xf numFmtId="3" fontId="36" fillId="4" borderId="119" xfId="4" applyNumberFormat="1" applyFont="1" applyFill="1" applyBorder="1" applyAlignment="1" applyProtection="1">
      <alignment vertical="center" shrinkToFit="1"/>
    </xf>
    <xf numFmtId="3" fontId="36" fillId="3" borderId="121" xfId="8" applyNumberFormat="1" applyFont="1" applyFill="1" applyBorder="1" applyAlignment="1" applyProtection="1">
      <alignment vertical="center" shrinkToFit="1"/>
    </xf>
    <xf numFmtId="3" fontId="36" fillId="4" borderId="121" xfId="8" applyNumberFormat="1" applyFont="1" applyFill="1" applyBorder="1" applyAlignment="1" applyProtection="1">
      <alignment vertical="center" shrinkToFit="1"/>
    </xf>
    <xf numFmtId="3" fontId="36" fillId="4" borderId="121" xfId="4" applyNumberFormat="1" applyFont="1" applyFill="1" applyBorder="1" applyAlignment="1" applyProtection="1">
      <alignment vertical="center" shrinkToFit="1"/>
    </xf>
    <xf numFmtId="3" fontId="36" fillId="3" borderId="121" xfId="4" applyNumberFormat="1" applyFont="1" applyFill="1" applyBorder="1" applyAlignment="1" applyProtection="1">
      <alignment vertical="center" shrinkToFit="1"/>
    </xf>
    <xf numFmtId="3" fontId="36" fillId="4" borderId="119" xfId="8" applyNumberFormat="1" applyFont="1" applyFill="1" applyBorder="1" applyAlignment="1" applyProtection="1">
      <alignment vertical="center" shrinkToFit="1"/>
    </xf>
    <xf numFmtId="3" fontId="36" fillId="4" borderId="112" xfId="4" applyNumberFormat="1" applyFont="1" applyFill="1" applyBorder="1" applyAlignment="1" applyProtection="1">
      <alignment vertical="center" shrinkToFit="1"/>
    </xf>
    <xf numFmtId="3" fontId="36" fillId="4" borderId="119" xfId="11" applyNumberFormat="1" applyFont="1" applyFill="1" applyBorder="1" applyAlignment="1" applyProtection="1">
      <alignment vertical="center" shrinkToFit="1"/>
    </xf>
    <xf numFmtId="3" fontId="36" fillId="3" borderId="121" xfId="11" applyNumberFormat="1" applyFont="1" applyFill="1" applyBorder="1" applyAlignment="1" applyProtection="1">
      <alignment vertical="center" shrinkToFit="1"/>
    </xf>
    <xf numFmtId="3" fontId="36" fillId="4" borderId="121" xfId="11" applyNumberFormat="1" applyFont="1" applyFill="1" applyBorder="1" applyAlignment="1" applyProtection="1">
      <alignment vertical="center" shrinkToFit="1"/>
    </xf>
    <xf numFmtId="3" fontId="36" fillId="4" borderId="130" xfId="11" applyNumberFormat="1" applyFont="1" applyFill="1" applyBorder="1" applyAlignment="1" applyProtection="1">
      <alignment vertical="center" shrinkToFit="1"/>
    </xf>
    <xf numFmtId="3" fontId="36" fillId="4" borderId="136" xfId="11" applyNumberFormat="1" applyFont="1" applyFill="1" applyBorder="1" applyAlignment="1" applyProtection="1">
      <alignment vertical="center" shrinkToFit="1"/>
    </xf>
    <xf numFmtId="3" fontId="36" fillId="3" borderId="130" xfId="11" applyNumberFormat="1" applyFont="1" applyFill="1" applyBorder="1" applyAlignment="1" applyProtection="1">
      <alignment vertical="center" shrinkToFit="1"/>
    </xf>
    <xf numFmtId="3" fontId="36" fillId="3" borderId="112" xfId="11" applyNumberFormat="1" applyFont="1" applyFill="1" applyBorder="1" applyAlignment="1" applyProtection="1">
      <alignment vertical="center" shrinkToFit="1"/>
    </xf>
    <xf numFmtId="0" fontId="54" fillId="0" borderId="52" xfId="6" applyFont="1" applyBorder="1" applyAlignment="1">
      <alignment horizontal="centerContinuous" vertical="center"/>
    </xf>
    <xf numFmtId="0" fontId="54" fillId="0" borderId="53" xfId="6" applyFont="1" applyBorder="1" applyAlignment="1">
      <alignment horizontal="centerContinuous" vertical="center"/>
    </xf>
    <xf numFmtId="0" fontId="54" fillId="0" borderId="55" xfId="6" applyFont="1" applyBorder="1" applyAlignment="1">
      <alignment horizontal="center" vertical="center"/>
    </xf>
    <xf numFmtId="0" fontId="54" fillId="0" borderId="54" xfId="6" applyFont="1" applyBorder="1" applyAlignment="1">
      <alignment horizontal="centerContinuous" vertical="center"/>
    </xf>
    <xf numFmtId="0" fontId="54" fillId="0" borderId="153" xfId="6" applyFont="1" applyBorder="1" applyAlignment="1">
      <alignment horizontal="centerContinuous" vertical="center"/>
    </xf>
    <xf numFmtId="0" fontId="55" fillId="0" borderId="53" xfId="6" applyFont="1" applyBorder="1" applyAlignment="1">
      <alignment horizontal="centerContinuous" vertical="center"/>
    </xf>
    <xf numFmtId="0" fontId="55" fillId="0" borderId="153" xfId="6" quotePrefix="1" applyFont="1" applyBorder="1" applyAlignment="1">
      <alignment horizontal="centerContinuous" vertical="center"/>
    </xf>
    <xf numFmtId="0" fontId="55" fillId="0" borderId="53" xfId="6" quotePrefix="1" applyFont="1" applyBorder="1" applyAlignment="1">
      <alignment horizontal="centerContinuous" vertical="center"/>
    </xf>
    <xf numFmtId="0" fontId="55" fillId="0" borderId="56" xfId="6" quotePrefix="1" applyFont="1" applyBorder="1" applyAlignment="1">
      <alignment horizontal="centerContinuous" vertical="center"/>
    </xf>
    <xf numFmtId="0" fontId="56" fillId="0" borderId="0" xfId="6" quotePrefix="1" applyFont="1" applyAlignment="1">
      <alignment horizontal="right" vertical="center"/>
    </xf>
    <xf numFmtId="0" fontId="18" fillId="0" borderId="0" xfId="6" applyFont="1">
      <alignment vertical="center"/>
    </xf>
    <xf numFmtId="58" fontId="54" fillId="0" borderId="57" xfId="6" quotePrefix="1" applyNumberFormat="1" applyFont="1" applyBorder="1" applyAlignment="1" applyProtection="1">
      <alignment horizontal="centerContinuous" vertical="center"/>
      <protection locked="0"/>
    </xf>
    <xf numFmtId="0" fontId="54" fillId="0" borderId="58" xfId="6" applyFont="1" applyBorder="1" applyAlignment="1" applyProtection="1">
      <alignment horizontal="centerContinuous" vertical="center"/>
      <protection locked="0"/>
    </xf>
    <xf numFmtId="0" fontId="54" fillId="0" borderId="146" xfId="6" applyFont="1" applyBorder="1" applyAlignment="1" applyProtection="1">
      <alignment horizontal="center" vertical="center" shrinkToFit="1"/>
      <protection locked="0"/>
    </xf>
    <xf numFmtId="3" fontId="54" fillId="0" borderId="59" xfId="6" quotePrefix="1" applyNumberFormat="1" applyFont="1" applyBorder="1" applyAlignment="1">
      <alignment horizontal="centerContinuous" vertical="center"/>
    </xf>
    <xf numFmtId="0" fontId="54" fillId="0" borderId="58" xfId="6" applyFont="1" applyBorder="1" applyAlignment="1">
      <alignment horizontal="centerContinuous" vertical="center"/>
    </xf>
    <xf numFmtId="0" fontId="56" fillId="0" borderId="156" xfId="6" applyFont="1" applyBorder="1" applyAlignment="1">
      <alignment horizontal="centerContinuous" vertical="center"/>
    </xf>
    <xf numFmtId="0" fontId="18" fillId="0" borderId="98" xfId="6" applyFont="1" applyBorder="1" applyAlignment="1">
      <alignment horizontal="centerContinuous" vertical="center"/>
    </xf>
    <xf numFmtId="0" fontId="18" fillId="0" borderId="157" xfId="6" applyFont="1" applyBorder="1" applyAlignment="1">
      <alignment horizontal="centerContinuous" vertical="center"/>
    </xf>
    <xf numFmtId="3" fontId="18" fillId="0" borderId="139" xfId="6" applyNumberFormat="1" applyFont="1" applyBorder="1" applyAlignment="1">
      <alignment vertical="center" shrinkToFit="1"/>
    </xf>
    <xf numFmtId="3" fontId="36" fillId="0" borderId="148" xfId="6" applyNumberFormat="1" applyFont="1" applyBorder="1" applyAlignment="1">
      <alignment vertical="center" shrinkToFit="1"/>
    </xf>
    <xf numFmtId="38" fontId="36" fillId="0" borderId="142" xfId="8" applyFont="1" applyFill="1" applyBorder="1" applyAlignment="1" applyProtection="1">
      <alignment vertical="center" shrinkToFit="1"/>
    </xf>
    <xf numFmtId="0" fontId="56" fillId="0" borderId="158" xfId="6" applyFont="1" applyBorder="1" applyAlignment="1">
      <alignment horizontal="centerContinuous" vertical="center"/>
    </xf>
    <xf numFmtId="0" fontId="56" fillId="0" borderId="98" xfId="6" applyFont="1" applyBorder="1" applyAlignment="1">
      <alignment horizontal="centerContinuous" vertical="center"/>
    </xf>
    <xf numFmtId="0" fontId="18" fillId="0" borderId="159" xfId="6" applyFont="1" applyBorder="1" applyAlignment="1">
      <alignment horizontal="centerContinuous" vertical="center"/>
    </xf>
    <xf numFmtId="0" fontId="18" fillId="0" borderId="160" xfId="6" applyFont="1" applyBorder="1">
      <alignment vertical="center"/>
    </xf>
    <xf numFmtId="3" fontId="58" fillId="0" borderId="161" xfId="6" applyNumberFormat="1" applyFont="1" applyBorder="1" applyAlignment="1">
      <alignment horizontal="centerContinuous" vertical="center"/>
    </xf>
    <xf numFmtId="0" fontId="18" fillId="0" borderId="162" xfId="6" applyFont="1" applyBorder="1" applyAlignment="1">
      <alignment horizontal="centerContinuous" vertical="center"/>
    </xf>
    <xf numFmtId="3" fontId="18" fillId="0" borderId="15" xfId="6" applyNumberFormat="1" applyFont="1" applyBorder="1" applyAlignment="1">
      <alignment vertical="center" shrinkToFit="1"/>
    </xf>
    <xf numFmtId="0" fontId="18" fillId="0" borderId="21" xfId="6" applyFont="1" applyBorder="1">
      <alignment vertical="center"/>
    </xf>
    <xf numFmtId="3" fontId="58" fillId="0" borderId="12" xfId="6" applyNumberFormat="1" applyFont="1" applyBorder="1" applyAlignment="1">
      <alignment horizontal="centerContinuous" vertical="center"/>
    </xf>
    <xf numFmtId="0" fontId="18" fillId="0" borderId="12" xfId="6" applyFont="1" applyBorder="1" applyAlignment="1">
      <alignment horizontal="centerContinuous" vertical="center"/>
    </xf>
    <xf numFmtId="0" fontId="18" fillId="0" borderId="13" xfId="6" applyFont="1" applyBorder="1" applyAlignment="1">
      <alignment horizontal="centerContinuous" vertical="center"/>
    </xf>
    <xf numFmtId="0" fontId="18" fillId="0" borderId="12" xfId="6" applyFont="1" applyBorder="1">
      <alignment vertical="center"/>
    </xf>
    <xf numFmtId="0" fontId="18" fillId="0" borderId="163" xfId="6" applyFont="1" applyBorder="1" applyAlignment="1">
      <alignment horizontal="centerContinuous" vertical="center"/>
    </xf>
    <xf numFmtId="0" fontId="56" fillId="0" borderId="164" xfId="6" quotePrefix="1" applyFont="1" applyBorder="1" applyAlignment="1">
      <alignment horizontal="center" vertical="center"/>
    </xf>
    <xf numFmtId="0" fontId="18" fillId="0" borderId="146" xfId="6" quotePrefix="1" applyFont="1" applyBorder="1" applyAlignment="1">
      <alignment horizontal="center" vertical="center"/>
    </xf>
    <xf numFmtId="0" fontId="18" fillId="0" borderId="58" xfId="6" quotePrefix="1" applyFont="1" applyBorder="1" applyAlignment="1">
      <alignment horizontal="center" vertical="center"/>
    </xf>
    <xf numFmtId="0" fontId="56" fillId="0" borderId="167" xfId="6" applyFont="1" applyBorder="1" applyAlignment="1">
      <alignment horizontal="center" vertical="center" shrinkToFit="1"/>
    </xf>
    <xf numFmtId="3" fontId="18" fillId="0" borderId="35" xfId="6" applyNumberFormat="1" applyFont="1" applyBorder="1" applyAlignment="1">
      <alignment vertical="center" shrinkToFit="1"/>
    </xf>
    <xf numFmtId="0" fontId="56" fillId="0" borderId="57" xfId="6" applyFont="1" applyBorder="1" applyAlignment="1">
      <alignment horizontal="center" vertical="center" shrinkToFit="1"/>
    </xf>
    <xf numFmtId="0" fontId="18" fillId="0" borderId="109" xfId="6" applyFont="1" applyBorder="1" applyAlignment="1">
      <alignment vertical="center" shrinkToFit="1"/>
    </xf>
    <xf numFmtId="3" fontId="18" fillId="0" borderId="35" xfId="6" applyNumberFormat="1" applyFont="1" applyBorder="1">
      <alignment vertical="center"/>
    </xf>
    <xf numFmtId="3" fontId="18" fillId="0" borderId="109" xfId="6" applyNumberFormat="1" applyFont="1" applyBorder="1" applyAlignment="1">
      <alignment vertical="center" shrinkToFit="1"/>
    </xf>
    <xf numFmtId="3" fontId="18" fillId="0" borderId="93" xfId="6" applyNumberFormat="1" applyFont="1" applyBorder="1" applyAlignment="1">
      <alignment vertical="center" shrinkToFit="1"/>
    </xf>
    <xf numFmtId="38" fontId="36" fillId="0" borderId="118" xfId="8" applyFont="1" applyFill="1" applyBorder="1" applyAlignment="1">
      <alignment vertical="center" shrinkToFit="1"/>
    </xf>
    <xf numFmtId="38" fontId="36" fillId="0" borderId="116" xfId="8" applyFont="1" applyFill="1" applyBorder="1" applyAlignment="1" applyProtection="1">
      <alignment vertical="center" shrinkToFit="1"/>
    </xf>
    <xf numFmtId="3" fontId="18" fillId="0" borderId="146" xfId="6" applyNumberFormat="1" applyFont="1" applyBorder="1">
      <alignment vertical="center"/>
    </xf>
    <xf numFmtId="0" fontId="18" fillId="0" borderId="98" xfId="6" applyFont="1" applyBorder="1">
      <alignment vertical="center"/>
    </xf>
    <xf numFmtId="182" fontId="21" fillId="0" borderId="0" xfId="6" applyNumberFormat="1" applyFont="1">
      <alignment vertical="center"/>
    </xf>
    <xf numFmtId="0" fontId="18" fillId="0" borderId="0" xfId="6" applyFont="1" applyProtection="1">
      <alignment vertical="center"/>
      <protection locked="0"/>
    </xf>
    <xf numFmtId="3" fontId="61" fillId="0" borderId="148" xfId="6" applyNumberFormat="1" applyFont="1" applyBorder="1" applyAlignment="1">
      <alignment vertical="center" shrinkToFit="1"/>
    </xf>
    <xf numFmtId="182" fontId="21" fillId="0" borderId="0" xfId="6" applyNumberFormat="1" applyFont="1" applyAlignment="1">
      <alignment horizontal="right" vertical="center"/>
    </xf>
    <xf numFmtId="38" fontId="62" fillId="0" borderId="145" xfId="8" applyFont="1" applyFill="1" applyBorder="1" applyAlignment="1">
      <alignment vertical="center" shrinkToFit="1"/>
    </xf>
    <xf numFmtId="38" fontId="36" fillId="0" borderId="172" xfId="8" applyFont="1" applyFill="1" applyBorder="1" applyAlignment="1" applyProtection="1">
      <alignment vertical="center" shrinkToFit="1"/>
    </xf>
    <xf numFmtId="0" fontId="64" fillId="0" borderId="156" xfId="6" applyFont="1" applyBorder="1" applyAlignment="1">
      <alignment horizontal="centerContinuous" vertical="center"/>
    </xf>
    <xf numFmtId="0" fontId="65" fillId="0" borderId="98" xfId="6" applyFont="1" applyBorder="1" applyAlignment="1">
      <alignment horizontal="centerContinuous" vertical="center"/>
    </xf>
    <xf numFmtId="0" fontId="65" fillId="0" borderId="157" xfId="6" applyFont="1" applyBorder="1" applyAlignment="1">
      <alignment horizontal="centerContinuous" vertical="center"/>
    </xf>
    <xf numFmtId="3" fontId="18" fillId="0" borderId="141" xfId="6" applyNumberFormat="1" applyFont="1" applyBorder="1">
      <alignment vertical="center"/>
    </xf>
    <xf numFmtId="3" fontId="62" fillId="0" borderId="148" xfId="6" applyNumberFormat="1" applyFont="1" applyBorder="1" applyAlignment="1">
      <alignment vertical="center" shrinkToFit="1"/>
    </xf>
    <xf numFmtId="0" fontId="64" fillId="0" borderId="158" xfId="6" applyFont="1" applyBorder="1" applyAlignment="1">
      <alignment horizontal="centerContinuous" vertical="center"/>
    </xf>
    <xf numFmtId="0" fontId="64" fillId="0" borderId="173" xfId="6" applyFont="1" applyBorder="1" applyAlignment="1">
      <alignment horizontal="centerContinuous" vertical="center"/>
    </xf>
    <xf numFmtId="0" fontId="65" fillId="0" borderId="160" xfId="6" applyFont="1" applyBorder="1">
      <alignment vertical="center"/>
    </xf>
    <xf numFmtId="3" fontId="66" fillId="0" borderId="161" xfId="6" applyNumberFormat="1" applyFont="1" applyBorder="1" applyAlignment="1">
      <alignment horizontal="centerContinuous" vertical="center"/>
    </xf>
    <xf numFmtId="0" fontId="65" fillId="0" borderId="162" xfId="6" applyFont="1" applyBorder="1" applyAlignment="1">
      <alignment horizontal="centerContinuous" vertical="center"/>
    </xf>
    <xf numFmtId="0" fontId="65" fillId="0" borderId="6" xfId="6" applyFont="1" applyBorder="1">
      <alignment vertical="center"/>
    </xf>
    <xf numFmtId="3" fontId="66" fillId="0" borderId="0" xfId="6" applyNumberFormat="1" applyFont="1" applyAlignment="1">
      <alignment horizontal="centerContinuous" vertical="center"/>
    </xf>
    <xf numFmtId="0" fontId="65" fillId="0" borderId="0" xfId="6" applyFont="1" applyAlignment="1">
      <alignment horizontal="centerContinuous" vertical="center"/>
    </xf>
    <xf numFmtId="0" fontId="65" fillId="0" borderId="174" xfId="6" applyFont="1" applyBorder="1">
      <alignment vertical="center"/>
    </xf>
    <xf numFmtId="0" fontId="65" fillId="0" borderId="7" xfId="6" applyFont="1" applyBorder="1" applyAlignment="1">
      <alignment horizontal="centerContinuous" vertical="center"/>
    </xf>
    <xf numFmtId="0" fontId="64" fillId="0" borderId="175" xfId="6" quotePrefix="1" applyFont="1" applyBorder="1" applyAlignment="1">
      <alignment horizontal="center" vertical="center"/>
    </xf>
    <xf numFmtId="183" fontId="66" fillId="0" borderId="176" xfId="8" applyNumberFormat="1" applyFont="1" applyFill="1" applyBorder="1" applyAlignment="1">
      <alignment horizontal="centerContinuous" vertical="center"/>
    </xf>
    <xf numFmtId="38" fontId="65" fillId="0" borderId="177" xfId="8" applyFont="1" applyFill="1" applyBorder="1" applyAlignment="1">
      <alignment horizontal="centerContinuous" vertical="center"/>
    </xf>
    <xf numFmtId="0" fontId="65" fillId="0" borderId="178" xfId="6" quotePrefix="1" applyFont="1" applyBorder="1" applyAlignment="1">
      <alignment horizontal="center" vertical="center"/>
    </xf>
    <xf numFmtId="183" fontId="66" fillId="0" borderId="179" xfId="8" applyNumberFormat="1" applyFont="1" applyFill="1" applyBorder="1" applyAlignment="1">
      <alignment horizontal="centerContinuous" vertical="center"/>
    </xf>
    <xf numFmtId="38" fontId="65" fillId="0" borderId="179" xfId="8" applyFont="1" applyFill="1" applyBorder="1" applyAlignment="1">
      <alignment horizontal="centerContinuous" vertical="center"/>
    </xf>
    <xf numFmtId="0" fontId="65" fillId="0" borderId="180" xfId="6" quotePrefix="1" applyFont="1" applyBorder="1" applyAlignment="1">
      <alignment horizontal="center" vertical="center"/>
    </xf>
    <xf numFmtId="38" fontId="65" fillId="0" borderId="181" xfId="8" applyFont="1" applyFill="1" applyBorder="1" applyAlignment="1">
      <alignment horizontal="centerContinuous" vertical="center"/>
    </xf>
    <xf numFmtId="0" fontId="64" fillId="0" borderId="57" xfId="6" applyFont="1" applyBorder="1" applyAlignment="1">
      <alignment horizontal="center" vertical="center" shrinkToFit="1"/>
    </xf>
    <xf numFmtId="38" fontId="62" fillId="0" borderId="170" xfId="8" applyFont="1" applyFill="1" applyBorder="1" applyAlignment="1">
      <alignment vertical="center" shrinkToFit="1"/>
    </xf>
    <xf numFmtId="0" fontId="64" fillId="0" borderId="182" xfId="6" applyFont="1" applyBorder="1" applyAlignment="1">
      <alignment horizontal="center" vertical="center" shrinkToFit="1"/>
    </xf>
    <xf numFmtId="0" fontId="18" fillId="0" borderId="109" xfId="6" applyFont="1" applyBorder="1">
      <alignment vertical="center"/>
    </xf>
    <xf numFmtId="0" fontId="65" fillId="0" borderId="184" xfId="6" applyFont="1" applyBorder="1">
      <alignment vertical="center"/>
    </xf>
    <xf numFmtId="3" fontId="18" fillId="0" borderId="109" xfId="6" applyNumberFormat="1" applyFont="1" applyBorder="1">
      <alignment vertical="center"/>
    </xf>
    <xf numFmtId="0" fontId="65" fillId="0" borderId="185" xfId="6" applyFont="1" applyBorder="1">
      <alignment vertical="center"/>
    </xf>
    <xf numFmtId="0" fontId="65" fillId="0" borderId="186" xfId="6" quotePrefix="1" applyFont="1" applyBorder="1" applyAlignment="1">
      <alignment horizontal="center" vertical="center"/>
    </xf>
    <xf numFmtId="3" fontId="18" fillId="0" borderId="93" xfId="6" applyNumberFormat="1" applyFont="1" applyBorder="1">
      <alignment vertical="center"/>
    </xf>
    <xf numFmtId="38" fontId="18" fillId="0" borderId="123" xfId="8" applyFont="1" applyFill="1" applyBorder="1">
      <alignment vertical="center"/>
    </xf>
    <xf numFmtId="0" fontId="55" fillId="0" borderId="187" xfId="6" applyFont="1" applyBorder="1" applyAlignment="1">
      <alignment horizontal="centerContinuous" vertical="center"/>
    </xf>
    <xf numFmtId="38" fontId="54" fillId="0" borderId="146" xfId="6" applyNumberFormat="1" applyFont="1" applyBorder="1" applyAlignment="1" applyProtection="1">
      <alignment horizontal="centerContinuous" vertical="center"/>
      <protection locked="0"/>
    </xf>
    <xf numFmtId="38" fontId="54" fillId="0" borderId="58" xfId="6" applyNumberFormat="1" applyFont="1" applyBorder="1" applyAlignment="1" applyProtection="1">
      <alignment horizontal="centerContinuous" vertical="center"/>
      <protection locked="0"/>
    </xf>
    <xf numFmtId="3" fontId="18" fillId="0" borderId="139" xfId="6" applyNumberFormat="1" applyFont="1" applyBorder="1">
      <alignment vertical="center"/>
    </xf>
    <xf numFmtId="38" fontId="62" fillId="0" borderId="143" xfId="8" applyFont="1" applyFill="1" applyBorder="1" applyAlignment="1">
      <alignment vertical="center" shrinkToFit="1"/>
    </xf>
    <xf numFmtId="38" fontId="62" fillId="0" borderId="172" xfId="8" applyFont="1" applyFill="1" applyBorder="1" applyAlignment="1">
      <alignment vertical="center" shrinkToFit="1"/>
    </xf>
    <xf numFmtId="0" fontId="18" fillId="0" borderId="144" xfId="6" applyFont="1" applyBorder="1">
      <alignment vertical="center"/>
    </xf>
    <xf numFmtId="3" fontId="18" fillId="0" borderId="15" xfId="6" applyNumberFormat="1" applyFont="1" applyBorder="1">
      <alignment vertical="center"/>
    </xf>
    <xf numFmtId="0" fontId="18" fillId="0" borderId="57" xfId="6" quotePrefix="1" applyFont="1" applyBorder="1" applyAlignment="1">
      <alignment horizontal="center" vertical="center"/>
    </xf>
    <xf numFmtId="38" fontId="18" fillId="0" borderId="128" xfId="8" applyFont="1" applyFill="1" applyBorder="1" applyAlignment="1">
      <alignment vertical="center" shrinkToFit="1"/>
    </xf>
    <xf numFmtId="38" fontId="18" fillId="0" borderId="128" xfId="8" applyFont="1" applyFill="1" applyBorder="1">
      <alignment vertical="center"/>
    </xf>
    <xf numFmtId="38" fontId="18" fillId="0" borderId="109" xfId="8" applyFont="1" applyFill="1" applyBorder="1" applyAlignment="1">
      <alignment vertical="center" shrinkToFit="1"/>
    </xf>
    <xf numFmtId="38" fontId="18" fillId="0" borderId="109" xfId="8" applyFont="1" applyFill="1" applyBorder="1">
      <alignment vertical="center"/>
    </xf>
    <xf numFmtId="3" fontId="18" fillId="0" borderId="85" xfId="6" applyNumberFormat="1" applyFont="1" applyBorder="1">
      <alignment vertical="center"/>
    </xf>
    <xf numFmtId="3" fontId="18" fillId="0" borderId="80" xfId="6" applyNumberFormat="1" applyFont="1" applyBorder="1">
      <alignment vertical="center"/>
    </xf>
    <xf numFmtId="3" fontId="54" fillId="0" borderId="171" xfId="8" applyNumberFormat="1" applyFont="1" applyFill="1" applyBorder="1">
      <alignment vertical="center"/>
    </xf>
    <xf numFmtId="3" fontId="54" fillId="0" borderId="125" xfId="8" applyNumberFormat="1" applyFont="1" applyFill="1" applyBorder="1">
      <alignment vertical="center"/>
    </xf>
    <xf numFmtId="38" fontId="54" fillId="0" borderId="146" xfId="12" applyFont="1" applyFill="1" applyBorder="1" applyAlignment="1" applyProtection="1">
      <alignment horizontal="centerContinuous" vertical="center"/>
      <protection locked="0"/>
    </xf>
    <xf numFmtId="38" fontId="54" fillId="0" borderId="58" xfId="12" applyFont="1" applyFill="1" applyBorder="1" applyAlignment="1" applyProtection="1">
      <alignment horizontal="centerContinuous" vertical="center"/>
      <protection locked="0"/>
    </xf>
    <xf numFmtId="0" fontId="2" fillId="0" borderId="0" xfId="2" applyFont="1" applyAlignment="1">
      <alignment horizontal="center" vertical="center"/>
    </xf>
    <xf numFmtId="0" fontId="5" fillId="0" borderId="0" xfId="2" applyFont="1" applyAlignment="1">
      <alignment horizontal="center" vertical="center"/>
    </xf>
    <xf numFmtId="0" fontId="5" fillId="0" borderId="3" xfId="2" applyFont="1" applyBorder="1" applyAlignment="1">
      <alignment horizontal="distributed" vertical="center"/>
    </xf>
    <xf numFmtId="176" fontId="21" fillId="3" borderId="0" xfId="6" applyNumberFormat="1" applyFont="1" applyFill="1" applyAlignment="1">
      <alignment horizontal="right" vertical="center" shrinkToFit="1"/>
    </xf>
    <xf numFmtId="177" fontId="29" fillId="3" borderId="0" xfId="6" applyNumberFormat="1" applyFont="1" applyFill="1" applyAlignment="1">
      <alignment horizontal="right" vertical="center" shrinkToFit="1"/>
    </xf>
    <xf numFmtId="0" fontId="27" fillId="3" borderId="62" xfId="7" applyFont="1" applyFill="1" applyBorder="1" applyAlignment="1" applyProtection="1">
      <alignment vertical="center" shrinkToFit="1"/>
      <protection locked="0"/>
    </xf>
    <xf numFmtId="0" fontId="9" fillId="3" borderId="61" xfId="3" applyFill="1" applyBorder="1" applyAlignment="1">
      <alignment vertical="center" shrinkToFit="1"/>
    </xf>
    <xf numFmtId="0" fontId="9" fillId="3" borderId="63" xfId="3" applyFill="1" applyBorder="1" applyAlignment="1">
      <alignment vertical="center" shrinkToFit="1"/>
    </xf>
    <xf numFmtId="0" fontId="27" fillId="3" borderId="0" xfId="7" applyFont="1" applyFill="1" applyBorder="1" applyAlignment="1" applyProtection="1">
      <alignment vertical="center" shrinkToFit="1"/>
      <protection locked="0"/>
    </xf>
    <xf numFmtId="0" fontId="9" fillId="3" borderId="0" xfId="3" applyFill="1" applyBorder="1" applyAlignment="1">
      <alignment vertical="center" shrinkToFit="1"/>
    </xf>
    <xf numFmtId="3" fontId="21" fillId="3" borderId="103" xfId="6" applyNumberFormat="1" applyFont="1" applyFill="1" applyBorder="1" applyAlignment="1">
      <alignment horizontal="center" vertical="center" shrinkToFit="1"/>
    </xf>
    <xf numFmtId="3" fontId="21" fillId="3" borderId="104" xfId="6" applyNumberFormat="1" applyFont="1" applyFill="1" applyBorder="1" applyAlignment="1">
      <alignment horizontal="center" vertical="center" shrinkToFit="1"/>
    </xf>
    <xf numFmtId="3" fontId="21" fillId="3" borderId="105" xfId="6" applyNumberFormat="1" applyFont="1" applyFill="1" applyBorder="1" applyAlignment="1">
      <alignment horizontal="center" vertical="center" shrinkToFit="1"/>
    </xf>
    <xf numFmtId="0" fontId="21" fillId="3" borderId="108" xfId="6" applyFont="1" applyFill="1" applyBorder="1" applyAlignment="1">
      <alignment horizontal="center" vertical="center" shrinkToFit="1"/>
    </xf>
    <xf numFmtId="0" fontId="21" fillId="3" borderId="104" xfId="6" applyFont="1" applyFill="1" applyBorder="1" applyAlignment="1">
      <alignment horizontal="center" vertical="center" shrinkToFit="1"/>
    </xf>
    <xf numFmtId="0" fontId="21" fillId="3" borderId="105" xfId="6" applyFont="1" applyFill="1" applyBorder="1" applyAlignment="1">
      <alignment horizontal="center" vertical="center" shrinkToFit="1"/>
    </xf>
    <xf numFmtId="182" fontId="10" fillId="3" borderId="0" xfId="9" applyNumberFormat="1" applyFont="1" applyFill="1" applyAlignment="1">
      <alignment horizontal="right" vertical="center"/>
    </xf>
    <xf numFmtId="176" fontId="21" fillId="3" borderId="0" xfId="6" applyNumberFormat="1" applyFont="1" applyFill="1" applyAlignment="1">
      <alignment horizontal="right" vertical="center"/>
    </xf>
    <xf numFmtId="177" fontId="29" fillId="3" borderId="0" xfId="6" applyNumberFormat="1" applyFont="1" applyFill="1" applyAlignment="1">
      <alignment horizontal="right" vertical="center"/>
    </xf>
    <xf numFmtId="182" fontId="21" fillId="3" borderId="0" xfId="10" applyNumberFormat="1" applyFont="1" applyFill="1" applyAlignment="1">
      <alignment horizontal="right" vertical="center"/>
    </xf>
    <xf numFmtId="176" fontId="21" fillId="3" borderId="98" xfId="6" applyNumberFormat="1" applyFont="1" applyFill="1" applyBorder="1" applyAlignment="1">
      <alignment horizontal="right" vertical="center"/>
    </xf>
    <xf numFmtId="3" fontId="44" fillId="3" borderId="104" xfId="6" applyNumberFormat="1" applyFont="1" applyFill="1" applyBorder="1" applyAlignment="1">
      <alignment horizontal="center" vertical="center" shrinkToFit="1"/>
    </xf>
    <xf numFmtId="0" fontId="16" fillId="3" borderId="138" xfId="10" applyFont="1" applyFill="1" applyBorder="1" applyAlignment="1">
      <alignment horizontal="center" vertical="center"/>
    </xf>
    <xf numFmtId="0" fontId="16" fillId="3" borderId="139" xfId="10" applyFont="1" applyFill="1" applyBorder="1" applyAlignment="1">
      <alignment horizontal="center" vertical="center"/>
    </xf>
    <xf numFmtId="0" fontId="16" fillId="3" borderId="140" xfId="10" applyFont="1" applyFill="1" applyBorder="1" applyAlignment="1">
      <alignment horizontal="center" vertical="center"/>
    </xf>
    <xf numFmtId="0" fontId="16" fillId="3" borderId="141" xfId="10" applyFont="1" applyFill="1" applyBorder="1" applyAlignment="1">
      <alignment horizontal="center" vertical="center"/>
    </xf>
    <xf numFmtId="184" fontId="59" fillId="0" borderId="9" xfId="8" applyNumberFormat="1" applyFont="1" applyFill="1" applyBorder="1" applyAlignment="1">
      <alignment horizontal="right" vertical="center"/>
    </xf>
    <xf numFmtId="184" fontId="59" fillId="0" borderId="10" xfId="8" applyNumberFormat="1" applyFont="1" applyFill="1" applyBorder="1" applyAlignment="1">
      <alignment horizontal="right" vertical="center"/>
    </xf>
    <xf numFmtId="0" fontId="53" fillId="0" borderId="0" xfId="6" applyFont="1" applyAlignment="1">
      <alignment horizontal="center" vertical="center"/>
    </xf>
    <xf numFmtId="56" fontId="54" fillId="0" borderId="154" xfId="6" applyNumberFormat="1" applyFont="1" applyBorder="1" applyAlignment="1" applyProtection="1">
      <alignment vertical="center" shrinkToFit="1"/>
      <protection locked="0"/>
    </xf>
    <xf numFmtId="0" fontId="54" fillId="0" borderId="61" xfId="6" applyFont="1" applyBorder="1" applyAlignment="1" applyProtection="1">
      <alignment vertical="center" shrinkToFit="1"/>
      <protection locked="0"/>
    </xf>
    <xf numFmtId="0" fontId="54" fillId="0" borderId="155" xfId="6" applyFont="1" applyBorder="1" applyAlignment="1" applyProtection="1">
      <alignment vertical="center" shrinkToFit="1"/>
      <protection locked="0"/>
    </xf>
    <xf numFmtId="0" fontId="54" fillId="0" borderId="154" xfId="6" applyFont="1" applyBorder="1" applyAlignment="1" applyProtection="1">
      <alignment vertical="center" shrinkToFit="1"/>
      <protection locked="0"/>
    </xf>
    <xf numFmtId="0" fontId="54" fillId="0" borderId="63" xfId="6" applyFont="1" applyBorder="1" applyAlignment="1" applyProtection="1">
      <alignment vertical="center" shrinkToFit="1"/>
      <protection locked="0"/>
    </xf>
    <xf numFmtId="0" fontId="57" fillId="0" borderId="0" xfId="6" quotePrefix="1" applyFont="1" applyAlignment="1">
      <alignment horizontal="right" vertical="center" wrapText="1"/>
    </xf>
    <xf numFmtId="0" fontId="0" fillId="0" borderId="0" xfId="0" applyAlignment="1">
      <alignment horizontal="right" vertical="center" wrapText="1"/>
    </xf>
    <xf numFmtId="0" fontId="0" fillId="0" borderId="58" xfId="0" applyBorder="1" applyAlignment="1">
      <alignment horizontal="right" vertical="center" wrapText="1"/>
    </xf>
    <xf numFmtId="184" fontId="59" fillId="0" borderId="58" xfId="8" applyNumberFormat="1" applyFont="1" applyFill="1" applyBorder="1" applyAlignment="1">
      <alignment horizontal="right" vertical="center"/>
    </xf>
    <xf numFmtId="184" fontId="59" fillId="0" borderId="165" xfId="8" applyNumberFormat="1" applyFont="1" applyFill="1" applyBorder="1" applyAlignment="1">
      <alignment horizontal="right" vertical="center"/>
    </xf>
    <xf numFmtId="176" fontId="21" fillId="0" borderId="0" xfId="6" applyNumberFormat="1" applyFont="1">
      <alignment vertical="center"/>
    </xf>
    <xf numFmtId="182" fontId="21" fillId="0" borderId="0" xfId="6" applyNumberFormat="1" applyFont="1">
      <alignment vertical="center"/>
    </xf>
    <xf numFmtId="184" fontId="67" fillId="0" borderId="58" xfId="8" applyNumberFormat="1" applyFont="1" applyFill="1" applyBorder="1" applyAlignment="1">
      <alignment horizontal="right" vertical="center"/>
    </xf>
    <xf numFmtId="184" fontId="67" fillId="0" borderId="165" xfId="8" applyNumberFormat="1" applyFont="1" applyFill="1" applyBorder="1" applyAlignment="1">
      <alignment horizontal="right" vertical="center"/>
    </xf>
    <xf numFmtId="184" fontId="67" fillId="0" borderId="104" xfId="8" applyNumberFormat="1" applyFont="1" applyFill="1" applyBorder="1" applyAlignment="1">
      <alignment horizontal="right" vertical="center"/>
    </xf>
    <xf numFmtId="184" fontId="67" fillId="0" borderId="183" xfId="8" applyNumberFormat="1" applyFont="1" applyFill="1" applyBorder="1" applyAlignment="1">
      <alignment horizontal="right" vertical="center"/>
    </xf>
    <xf numFmtId="176" fontId="10" fillId="2" borderId="9" xfId="3" applyNumberFormat="1" applyFont="1" applyBorder="1" applyAlignment="1">
      <alignment horizontal="right"/>
    </xf>
    <xf numFmtId="177" fontId="10" fillId="2" borderId="9" xfId="3" applyNumberFormat="1" applyFont="1" applyBorder="1" applyAlignment="1">
      <alignment horizontal="right"/>
    </xf>
  </cellXfs>
  <cellStyles count="13">
    <cellStyle name="0.00" xfId="4" xr:uid="{2ABBE7A5-6DB8-4D57-BEC7-27F481E51603}"/>
    <cellStyle name="ハイパーリンク" xfId="1" builtinId="8"/>
    <cellStyle name="桁区切り 2" xfId="12" xr:uid="{5A8F691F-9E28-4438-B6A2-CCF2885B98A7}"/>
    <cellStyle name="桁区切り_Book1" xfId="11" xr:uid="{35A467A5-8EFC-44FC-9723-964E9B15348F}"/>
    <cellStyle name="桁区切り_Book2" xfId="8" xr:uid="{E35967BE-442F-487A-A271-EE1AE2D5916D}"/>
    <cellStyle name="桁区切り_前_配布設定【平成23年4月Ver1.0】" xfId="5" xr:uid="{93D5D684-A90E-47E4-B330-67E74D757330}"/>
    <cellStyle name="標準" xfId="0" builtinId="0"/>
    <cellStyle name="標準_Book1" xfId="10" xr:uid="{8A7AADAE-403F-43D1-A71A-C61E1EDA82B2}"/>
    <cellStyle name="標準_Book2" xfId="6" xr:uid="{1D820BD0-856D-438F-B78D-71DC17F2B395}"/>
    <cellStyle name="標準_折込部数表のご利用についてのご案内" xfId="2" xr:uid="{A40E52A9-EE85-46F9-AA86-E737EDA69747}"/>
    <cellStyle name="標準_前_配布設定【平成23年4月Ver1.0】" xfId="3" xr:uid="{4E7090DB-1AE7-4478-B158-3BE2E8660360}"/>
    <cellStyle name="標準_配布設定ツール_新" xfId="9" xr:uid="{39A01D0F-98D0-420F-ABE9-193EF0E7DD88}"/>
    <cellStyle name="標準_配布設定ツール＿新" xfId="7" xr:uid="{FF6EE12F-5D1E-4A4D-BEFD-14772BBA3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333375</xdr:colOff>
      <xdr:row>4</xdr:row>
      <xdr:rowOff>0</xdr:rowOff>
    </xdr:from>
    <xdr:to>
      <xdr:col>8</xdr:col>
      <xdr:colOff>438150</xdr:colOff>
      <xdr:row>11</xdr:row>
      <xdr:rowOff>76200</xdr:rowOff>
    </xdr:to>
    <xdr:sp macro="" textlink="">
      <xdr:nvSpPr>
        <xdr:cNvPr id="2" name="Rectangle 1">
          <a:extLst>
            <a:ext uri="{FF2B5EF4-FFF2-40B4-BE49-F238E27FC236}">
              <a16:creationId xmlns:a16="http://schemas.microsoft.com/office/drawing/2014/main" id="{857A2C64-9091-4C3E-BD68-5C614741680F}"/>
            </a:ext>
          </a:extLst>
        </xdr:cNvPr>
        <xdr:cNvSpPr>
          <a:spLocks noChangeArrowheads="1"/>
        </xdr:cNvSpPr>
      </xdr:nvSpPr>
      <xdr:spPr bwMode="auto">
        <a:xfrm>
          <a:off x="466725" y="809625"/>
          <a:ext cx="5562600" cy="1304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241935</xdr:colOff>
      <xdr:row>0</xdr:row>
      <xdr:rowOff>49530</xdr:rowOff>
    </xdr:from>
    <xdr:to>
      <xdr:col>21</xdr:col>
      <xdr:colOff>467557</xdr:colOff>
      <xdr:row>3</xdr:row>
      <xdr:rowOff>66694</xdr:rowOff>
    </xdr:to>
    <xdr:sp macro="" textlink="">
      <xdr:nvSpPr>
        <xdr:cNvPr id="2" name="Rectangle 1">
          <a:extLst>
            <a:ext uri="{FF2B5EF4-FFF2-40B4-BE49-F238E27FC236}">
              <a16:creationId xmlns:a16="http://schemas.microsoft.com/office/drawing/2014/main" id="{F5A89511-EAEA-45C1-B6AB-175340403D4A}"/>
            </a:ext>
          </a:extLst>
        </xdr:cNvPr>
        <xdr:cNvSpPr>
          <a:spLocks noChangeArrowheads="1"/>
        </xdr:cNvSpPr>
      </xdr:nvSpPr>
      <xdr:spPr bwMode="auto">
        <a:xfrm>
          <a:off x="9347835" y="495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60</xdr:row>
      <xdr:rowOff>49530</xdr:rowOff>
    </xdr:from>
    <xdr:to>
      <xdr:col>21</xdr:col>
      <xdr:colOff>467557</xdr:colOff>
      <xdr:row>63</xdr:row>
      <xdr:rowOff>66694</xdr:rowOff>
    </xdr:to>
    <xdr:sp macro="" textlink="">
      <xdr:nvSpPr>
        <xdr:cNvPr id="3" name="Rectangle 13">
          <a:extLst>
            <a:ext uri="{FF2B5EF4-FFF2-40B4-BE49-F238E27FC236}">
              <a16:creationId xmlns:a16="http://schemas.microsoft.com/office/drawing/2014/main" id="{68871581-C2CB-423A-8E18-C47D65C8E12F}"/>
            </a:ext>
          </a:extLst>
        </xdr:cNvPr>
        <xdr:cNvSpPr>
          <a:spLocks noChangeArrowheads="1"/>
        </xdr:cNvSpPr>
      </xdr:nvSpPr>
      <xdr:spPr bwMode="auto">
        <a:xfrm>
          <a:off x="9347835" y="94030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120</xdr:row>
      <xdr:rowOff>49530</xdr:rowOff>
    </xdr:from>
    <xdr:to>
      <xdr:col>21</xdr:col>
      <xdr:colOff>467557</xdr:colOff>
      <xdr:row>123</xdr:row>
      <xdr:rowOff>66694</xdr:rowOff>
    </xdr:to>
    <xdr:sp macro="" textlink="">
      <xdr:nvSpPr>
        <xdr:cNvPr id="4" name="Rectangle 14">
          <a:extLst>
            <a:ext uri="{FF2B5EF4-FFF2-40B4-BE49-F238E27FC236}">
              <a16:creationId xmlns:a16="http://schemas.microsoft.com/office/drawing/2014/main" id="{809C69FE-18C4-41D3-A3EF-45D0939FECF8}"/>
            </a:ext>
          </a:extLst>
        </xdr:cNvPr>
        <xdr:cNvSpPr>
          <a:spLocks noChangeArrowheads="1"/>
        </xdr:cNvSpPr>
      </xdr:nvSpPr>
      <xdr:spPr bwMode="auto">
        <a:xfrm>
          <a:off x="9347835" y="187566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180</xdr:row>
      <xdr:rowOff>49530</xdr:rowOff>
    </xdr:from>
    <xdr:to>
      <xdr:col>21</xdr:col>
      <xdr:colOff>467557</xdr:colOff>
      <xdr:row>183</xdr:row>
      <xdr:rowOff>66694</xdr:rowOff>
    </xdr:to>
    <xdr:sp macro="" textlink="">
      <xdr:nvSpPr>
        <xdr:cNvPr id="5" name="Rectangle 15">
          <a:extLst>
            <a:ext uri="{FF2B5EF4-FFF2-40B4-BE49-F238E27FC236}">
              <a16:creationId xmlns:a16="http://schemas.microsoft.com/office/drawing/2014/main" id="{7C0A1343-3C34-48BD-B097-678D69B92CAF}"/>
            </a:ext>
          </a:extLst>
        </xdr:cNvPr>
        <xdr:cNvSpPr>
          <a:spLocks noChangeArrowheads="1"/>
        </xdr:cNvSpPr>
      </xdr:nvSpPr>
      <xdr:spPr bwMode="auto">
        <a:xfrm>
          <a:off x="9347835" y="281101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239</xdr:row>
      <xdr:rowOff>0</xdr:rowOff>
    </xdr:from>
    <xdr:to>
      <xdr:col>21</xdr:col>
      <xdr:colOff>467557</xdr:colOff>
      <xdr:row>239</xdr:row>
      <xdr:rowOff>0</xdr:rowOff>
    </xdr:to>
    <xdr:sp macro="" textlink="">
      <xdr:nvSpPr>
        <xdr:cNvPr id="6" name="Rectangle 16">
          <a:extLst>
            <a:ext uri="{FF2B5EF4-FFF2-40B4-BE49-F238E27FC236}">
              <a16:creationId xmlns:a16="http://schemas.microsoft.com/office/drawing/2014/main" id="{1C47ACDC-480A-4E19-83B6-B9B528D197E9}"/>
            </a:ext>
          </a:extLst>
        </xdr:cNvPr>
        <xdr:cNvSpPr>
          <a:spLocks noChangeArrowheads="1"/>
        </xdr:cNvSpPr>
      </xdr:nvSpPr>
      <xdr:spPr bwMode="auto">
        <a:xfrm>
          <a:off x="9347835" y="37261800"/>
          <a:ext cx="3692722"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300</xdr:row>
      <xdr:rowOff>49530</xdr:rowOff>
    </xdr:from>
    <xdr:to>
      <xdr:col>21</xdr:col>
      <xdr:colOff>467557</xdr:colOff>
      <xdr:row>303</xdr:row>
      <xdr:rowOff>66694</xdr:rowOff>
    </xdr:to>
    <xdr:sp macro="" textlink="">
      <xdr:nvSpPr>
        <xdr:cNvPr id="7" name="Rectangle 17">
          <a:extLst>
            <a:ext uri="{FF2B5EF4-FFF2-40B4-BE49-F238E27FC236}">
              <a16:creationId xmlns:a16="http://schemas.microsoft.com/office/drawing/2014/main" id="{C8037968-D7AA-45A0-9B9F-C2C50AD2FB5B}"/>
            </a:ext>
          </a:extLst>
        </xdr:cNvPr>
        <xdr:cNvSpPr>
          <a:spLocks noChangeArrowheads="1"/>
        </xdr:cNvSpPr>
      </xdr:nvSpPr>
      <xdr:spPr bwMode="auto">
        <a:xfrm>
          <a:off x="9347835" y="376161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360</xdr:row>
      <xdr:rowOff>49530</xdr:rowOff>
    </xdr:from>
    <xdr:to>
      <xdr:col>21</xdr:col>
      <xdr:colOff>467557</xdr:colOff>
      <xdr:row>363</xdr:row>
      <xdr:rowOff>66694</xdr:rowOff>
    </xdr:to>
    <xdr:sp macro="" textlink="">
      <xdr:nvSpPr>
        <xdr:cNvPr id="8" name="Rectangle 18">
          <a:extLst>
            <a:ext uri="{FF2B5EF4-FFF2-40B4-BE49-F238E27FC236}">
              <a16:creationId xmlns:a16="http://schemas.microsoft.com/office/drawing/2014/main" id="{1F55AC12-2017-416B-902B-67E9B3A19F9A}"/>
            </a:ext>
          </a:extLst>
        </xdr:cNvPr>
        <xdr:cNvSpPr>
          <a:spLocks noChangeArrowheads="1"/>
        </xdr:cNvSpPr>
      </xdr:nvSpPr>
      <xdr:spPr bwMode="auto">
        <a:xfrm>
          <a:off x="9347835" y="469696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420</xdr:row>
      <xdr:rowOff>49530</xdr:rowOff>
    </xdr:from>
    <xdr:to>
      <xdr:col>21</xdr:col>
      <xdr:colOff>467557</xdr:colOff>
      <xdr:row>423</xdr:row>
      <xdr:rowOff>66694</xdr:rowOff>
    </xdr:to>
    <xdr:sp macro="" textlink="">
      <xdr:nvSpPr>
        <xdr:cNvPr id="9" name="Rectangle 19">
          <a:extLst>
            <a:ext uri="{FF2B5EF4-FFF2-40B4-BE49-F238E27FC236}">
              <a16:creationId xmlns:a16="http://schemas.microsoft.com/office/drawing/2014/main" id="{52F8206C-5666-4642-874D-2FBFE816547F}"/>
            </a:ext>
          </a:extLst>
        </xdr:cNvPr>
        <xdr:cNvSpPr>
          <a:spLocks noChangeArrowheads="1"/>
        </xdr:cNvSpPr>
      </xdr:nvSpPr>
      <xdr:spPr bwMode="auto">
        <a:xfrm>
          <a:off x="9347835" y="563232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0</xdr:row>
      <xdr:rowOff>49530</xdr:rowOff>
    </xdr:from>
    <xdr:to>
      <xdr:col>21</xdr:col>
      <xdr:colOff>467557</xdr:colOff>
      <xdr:row>3</xdr:row>
      <xdr:rowOff>66694</xdr:rowOff>
    </xdr:to>
    <xdr:sp macro="" textlink="">
      <xdr:nvSpPr>
        <xdr:cNvPr id="10" name="Rectangle 1">
          <a:extLst>
            <a:ext uri="{FF2B5EF4-FFF2-40B4-BE49-F238E27FC236}">
              <a16:creationId xmlns:a16="http://schemas.microsoft.com/office/drawing/2014/main" id="{4372E836-BFB1-4AB1-A5E9-34E6A2433DB6}"/>
            </a:ext>
          </a:extLst>
        </xdr:cNvPr>
        <xdr:cNvSpPr>
          <a:spLocks noChangeArrowheads="1"/>
        </xdr:cNvSpPr>
      </xdr:nvSpPr>
      <xdr:spPr bwMode="auto">
        <a:xfrm>
          <a:off x="9347835" y="495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60</xdr:row>
      <xdr:rowOff>49530</xdr:rowOff>
    </xdr:from>
    <xdr:to>
      <xdr:col>21</xdr:col>
      <xdr:colOff>467557</xdr:colOff>
      <xdr:row>63</xdr:row>
      <xdr:rowOff>66694</xdr:rowOff>
    </xdr:to>
    <xdr:sp macro="" textlink="">
      <xdr:nvSpPr>
        <xdr:cNvPr id="11" name="Rectangle 13">
          <a:extLst>
            <a:ext uri="{FF2B5EF4-FFF2-40B4-BE49-F238E27FC236}">
              <a16:creationId xmlns:a16="http://schemas.microsoft.com/office/drawing/2014/main" id="{684A4AB1-299A-4479-ACAF-979BBE1C2F6D}"/>
            </a:ext>
          </a:extLst>
        </xdr:cNvPr>
        <xdr:cNvSpPr>
          <a:spLocks noChangeArrowheads="1"/>
        </xdr:cNvSpPr>
      </xdr:nvSpPr>
      <xdr:spPr bwMode="auto">
        <a:xfrm>
          <a:off x="9347835" y="94030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120</xdr:row>
      <xdr:rowOff>49530</xdr:rowOff>
    </xdr:from>
    <xdr:to>
      <xdr:col>21</xdr:col>
      <xdr:colOff>467557</xdr:colOff>
      <xdr:row>123</xdr:row>
      <xdr:rowOff>66694</xdr:rowOff>
    </xdr:to>
    <xdr:sp macro="" textlink="">
      <xdr:nvSpPr>
        <xdr:cNvPr id="12" name="Rectangle 14">
          <a:extLst>
            <a:ext uri="{FF2B5EF4-FFF2-40B4-BE49-F238E27FC236}">
              <a16:creationId xmlns:a16="http://schemas.microsoft.com/office/drawing/2014/main" id="{D9A84038-0623-4D55-942C-F871294D9D6F}"/>
            </a:ext>
          </a:extLst>
        </xdr:cNvPr>
        <xdr:cNvSpPr>
          <a:spLocks noChangeArrowheads="1"/>
        </xdr:cNvSpPr>
      </xdr:nvSpPr>
      <xdr:spPr bwMode="auto">
        <a:xfrm>
          <a:off x="9347835" y="187566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180</xdr:row>
      <xdr:rowOff>49530</xdr:rowOff>
    </xdr:from>
    <xdr:to>
      <xdr:col>21</xdr:col>
      <xdr:colOff>467557</xdr:colOff>
      <xdr:row>183</xdr:row>
      <xdr:rowOff>66694</xdr:rowOff>
    </xdr:to>
    <xdr:sp macro="" textlink="">
      <xdr:nvSpPr>
        <xdr:cNvPr id="13" name="Rectangle 15">
          <a:extLst>
            <a:ext uri="{FF2B5EF4-FFF2-40B4-BE49-F238E27FC236}">
              <a16:creationId xmlns:a16="http://schemas.microsoft.com/office/drawing/2014/main" id="{06AC99B3-A7C5-48BC-AA68-F116EFFA899B}"/>
            </a:ext>
          </a:extLst>
        </xdr:cNvPr>
        <xdr:cNvSpPr>
          <a:spLocks noChangeArrowheads="1"/>
        </xdr:cNvSpPr>
      </xdr:nvSpPr>
      <xdr:spPr bwMode="auto">
        <a:xfrm>
          <a:off x="9347835" y="281101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239</xdr:row>
      <xdr:rowOff>0</xdr:rowOff>
    </xdr:from>
    <xdr:to>
      <xdr:col>21</xdr:col>
      <xdr:colOff>467557</xdr:colOff>
      <xdr:row>239</xdr:row>
      <xdr:rowOff>0</xdr:rowOff>
    </xdr:to>
    <xdr:sp macro="" textlink="">
      <xdr:nvSpPr>
        <xdr:cNvPr id="14" name="Rectangle 16">
          <a:extLst>
            <a:ext uri="{FF2B5EF4-FFF2-40B4-BE49-F238E27FC236}">
              <a16:creationId xmlns:a16="http://schemas.microsoft.com/office/drawing/2014/main" id="{A82BE119-C3A0-4C8C-96FB-665C221041D0}"/>
            </a:ext>
          </a:extLst>
        </xdr:cNvPr>
        <xdr:cNvSpPr>
          <a:spLocks noChangeArrowheads="1"/>
        </xdr:cNvSpPr>
      </xdr:nvSpPr>
      <xdr:spPr bwMode="auto">
        <a:xfrm>
          <a:off x="9347835" y="37261800"/>
          <a:ext cx="3692722"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300</xdr:row>
      <xdr:rowOff>49530</xdr:rowOff>
    </xdr:from>
    <xdr:to>
      <xdr:col>21</xdr:col>
      <xdr:colOff>467557</xdr:colOff>
      <xdr:row>303</xdr:row>
      <xdr:rowOff>66694</xdr:rowOff>
    </xdr:to>
    <xdr:sp macro="" textlink="">
      <xdr:nvSpPr>
        <xdr:cNvPr id="15" name="Rectangle 17">
          <a:extLst>
            <a:ext uri="{FF2B5EF4-FFF2-40B4-BE49-F238E27FC236}">
              <a16:creationId xmlns:a16="http://schemas.microsoft.com/office/drawing/2014/main" id="{628A40ED-3845-46F2-999A-6951906B60E2}"/>
            </a:ext>
          </a:extLst>
        </xdr:cNvPr>
        <xdr:cNvSpPr>
          <a:spLocks noChangeArrowheads="1"/>
        </xdr:cNvSpPr>
      </xdr:nvSpPr>
      <xdr:spPr bwMode="auto">
        <a:xfrm>
          <a:off x="9347835" y="376161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360</xdr:row>
      <xdr:rowOff>49530</xdr:rowOff>
    </xdr:from>
    <xdr:to>
      <xdr:col>21</xdr:col>
      <xdr:colOff>467557</xdr:colOff>
      <xdr:row>363</xdr:row>
      <xdr:rowOff>66694</xdr:rowOff>
    </xdr:to>
    <xdr:sp macro="" textlink="">
      <xdr:nvSpPr>
        <xdr:cNvPr id="16" name="Rectangle 18">
          <a:extLst>
            <a:ext uri="{FF2B5EF4-FFF2-40B4-BE49-F238E27FC236}">
              <a16:creationId xmlns:a16="http://schemas.microsoft.com/office/drawing/2014/main" id="{DCD22223-0695-4DF9-B7E4-2F61B682792C}"/>
            </a:ext>
          </a:extLst>
        </xdr:cNvPr>
        <xdr:cNvSpPr>
          <a:spLocks noChangeArrowheads="1"/>
        </xdr:cNvSpPr>
      </xdr:nvSpPr>
      <xdr:spPr bwMode="auto">
        <a:xfrm>
          <a:off x="9347835" y="469696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420</xdr:row>
      <xdr:rowOff>49530</xdr:rowOff>
    </xdr:from>
    <xdr:to>
      <xdr:col>21</xdr:col>
      <xdr:colOff>467557</xdr:colOff>
      <xdr:row>423</xdr:row>
      <xdr:rowOff>66694</xdr:rowOff>
    </xdr:to>
    <xdr:sp macro="" textlink="">
      <xdr:nvSpPr>
        <xdr:cNvPr id="17" name="Rectangle 19">
          <a:extLst>
            <a:ext uri="{FF2B5EF4-FFF2-40B4-BE49-F238E27FC236}">
              <a16:creationId xmlns:a16="http://schemas.microsoft.com/office/drawing/2014/main" id="{051828BF-C5B4-4A70-BAE2-6E713442831C}"/>
            </a:ext>
          </a:extLst>
        </xdr:cNvPr>
        <xdr:cNvSpPr>
          <a:spLocks noChangeArrowheads="1"/>
        </xdr:cNvSpPr>
      </xdr:nvSpPr>
      <xdr:spPr bwMode="auto">
        <a:xfrm>
          <a:off x="9347835" y="563232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D759-EF77-4D81-AFD0-9AE3B95BF80A}">
  <sheetPr codeName="Sheet7"/>
  <dimension ref="A2:I33"/>
  <sheetViews>
    <sheetView showGridLines="0" tabSelected="1" workbookViewId="0">
      <selection activeCell="B20" sqref="B20"/>
    </sheetView>
  </sheetViews>
  <sheetFormatPr defaultRowHeight="14.4"/>
  <cols>
    <col min="1" max="1" width="1.77734375" style="1" customWidth="1"/>
    <col min="2" max="2" width="22.44140625" style="1" customWidth="1"/>
    <col min="3" max="7" width="9" style="1"/>
    <col min="8" max="8" width="22.77734375" style="1" customWidth="1"/>
    <col min="9" max="9" width="10.33203125" style="1" customWidth="1"/>
    <col min="10" max="256" width="9" style="1"/>
    <col min="257" max="257" width="1.77734375" style="1" customWidth="1"/>
    <col min="258" max="258" width="17.6640625" style="1" customWidth="1"/>
    <col min="259" max="264" width="9" style="1"/>
    <col min="265" max="265" width="10.33203125" style="1" customWidth="1"/>
    <col min="266" max="512" width="9" style="1"/>
    <col min="513" max="513" width="1.77734375" style="1" customWidth="1"/>
    <col min="514" max="514" width="17.6640625" style="1" customWidth="1"/>
    <col min="515" max="520" width="9" style="1"/>
    <col min="521" max="521" width="10.33203125" style="1" customWidth="1"/>
    <col min="522" max="768" width="9" style="1"/>
    <col min="769" max="769" width="1.77734375" style="1" customWidth="1"/>
    <col min="770" max="770" width="17.6640625" style="1" customWidth="1"/>
    <col min="771" max="776" width="9" style="1"/>
    <col min="777" max="777" width="10.33203125" style="1" customWidth="1"/>
    <col min="778" max="1024" width="9" style="1"/>
    <col min="1025" max="1025" width="1.77734375" style="1" customWidth="1"/>
    <col min="1026" max="1026" width="17.6640625" style="1" customWidth="1"/>
    <col min="1027" max="1032" width="9" style="1"/>
    <col min="1033" max="1033" width="10.33203125" style="1" customWidth="1"/>
    <col min="1034" max="1280" width="9" style="1"/>
    <col min="1281" max="1281" width="1.77734375" style="1" customWidth="1"/>
    <col min="1282" max="1282" width="17.6640625" style="1" customWidth="1"/>
    <col min="1283" max="1288" width="9" style="1"/>
    <col min="1289" max="1289" width="10.33203125" style="1" customWidth="1"/>
    <col min="1290" max="1536" width="9" style="1"/>
    <col min="1537" max="1537" width="1.77734375" style="1" customWidth="1"/>
    <col min="1538" max="1538" width="17.6640625" style="1" customWidth="1"/>
    <col min="1539" max="1544" width="9" style="1"/>
    <col min="1545" max="1545" width="10.33203125" style="1" customWidth="1"/>
    <col min="1546" max="1792" width="9" style="1"/>
    <col min="1793" max="1793" width="1.77734375" style="1" customWidth="1"/>
    <col min="1794" max="1794" width="17.6640625" style="1" customWidth="1"/>
    <col min="1795" max="1800" width="9" style="1"/>
    <col min="1801" max="1801" width="10.33203125" style="1" customWidth="1"/>
    <col min="1802" max="2048" width="9" style="1"/>
    <col min="2049" max="2049" width="1.77734375" style="1" customWidth="1"/>
    <col min="2050" max="2050" width="17.6640625" style="1" customWidth="1"/>
    <col min="2051" max="2056" width="9" style="1"/>
    <col min="2057" max="2057" width="10.33203125" style="1" customWidth="1"/>
    <col min="2058" max="2304" width="9" style="1"/>
    <col min="2305" max="2305" width="1.77734375" style="1" customWidth="1"/>
    <col min="2306" max="2306" width="17.6640625" style="1" customWidth="1"/>
    <col min="2307" max="2312" width="9" style="1"/>
    <col min="2313" max="2313" width="10.33203125" style="1" customWidth="1"/>
    <col min="2314" max="2560" width="9" style="1"/>
    <col min="2561" max="2561" width="1.77734375" style="1" customWidth="1"/>
    <col min="2562" max="2562" width="17.6640625" style="1" customWidth="1"/>
    <col min="2563" max="2568" width="9" style="1"/>
    <col min="2569" max="2569" width="10.33203125" style="1" customWidth="1"/>
    <col min="2570" max="2816" width="9" style="1"/>
    <col min="2817" max="2817" width="1.77734375" style="1" customWidth="1"/>
    <col min="2818" max="2818" width="17.6640625" style="1" customWidth="1"/>
    <col min="2819" max="2824" width="9" style="1"/>
    <col min="2825" max="2825" width="10.33203125" style="1" customWidth="1"/>
    <col min="2826" max="3072" width="9" style="1"/>
    <col min="3073" max="3073" width="1.77734375" style="1" customWidth="1"/>
    <col min="3074" max="3074" width="17.6640625" style="1" customWidth="1"/>
    <col min="3075" max="3080" width="9" style="1"/>
    <col min="3081" max="3081" width="10.33203125" style="1" customWidth="1"/>
    <col min="3082" max="3328" width="9" style="1"/>
    <col min="3329" max="3329" width="1.77734375" style="1" customWidth="1"/>
    <col min="3330" max="3330" width="17.6640625" style="1" customWidth="1"/>
    <col min="3331" max="3336" width="9" style="1"/>
    <col min="3337" max="3337" width="10.33203125" style="1" customWidth="1"/>
    <col min="3338" max="3584" width="9" style="1"/>
    <col min="3585" max="3585" width="1.77734375" style="1" customWidth="1"/>
    <col min="3586" max="3586" width="17.6640625" style="1" customWidth="1"/>
    <col min="3587" max="3592" width="9" style="1"/>
    <col min="3593" max="3593" width="10.33203125" style="1" customWidth="1"/>
    <col min="3594" max="3840" width="9" style="1"/>
    <col min="3841" max="3841" width="1.77734375" style="1" customWidth="1"/>
    <col min="3842" max="3842" width="17.6640625" style="1" customWidth="1"/>
    <col min="3843" max="3848" width="9" style="1"/>
    <col min="3849" max="3849" width="10.33203125" style="1" customWidth="1"/>
    <col min="3850" max="4096" width="9" style="1"/>
    <col min="4097" max="4097" width="1.77734375" style="1" customWidth="1"/>
    <col min="4098" max="4098" width="17.6640625" style="1" customWidth="1"/>
    <col min="4099" max="4104" width="9" style="1"/>
    <col min="4105" max="4105" width="10.33203125" style="1" customWidth="1"/>
    <col min="4106" max="4352" width="9" style="1"/>
    <col min="4353" max="4353" width="1.77734375" style="1" customWidth="1"/>
    <col min="4354" max="4354" width="17.6640625" style="1" customWidth="1"/>
    <col min="4355" max="4360" width="9" style="1"/>
    <col min="4361" max="4361" width="10.33203125" style="1" customWidth="1"/>
    <col min="4362" max="4608" width="9" style="1"/>
    <col min="4609" max="4609" width="1.77734375" style="1" customWidth="1"/>
    <col min="4610" max="4610" width="17.6640625" style="1" customWidth="1"/>
    <col min="4611" max="4616" width="9" style="1"/>
    <col min="4617" max="4617" width="10.33203125" style="1" customWidth="1"/>
    <col min="4618" max="4864" width="9" style="1"/>
    <col min="4865" max="4865" width="1.77734375" style="1" customWidth="1"/>
    <col min="4866" max="4866" width="17.6640625" style="1" customWidth="1"/>
    <col min="4867" max="4872" width="9" style="1"/>
    <col min="4873" max="4873" width="10.33203125" style="1" customWidth="1"/>
    <col min="4874" max="5120" width="9" style="1"/>
    <col min="5121" max="5121" width="1.77734375" style="1" customWidth="1"/>
    <col min="5122" max="5122" width="17.6640625" style="1" customWidth="1"/>
    <col min="5123" max="5128" width="9" style="1"/>
    <col min="5129" max="5129" width="10.33203125" style="1" customWidth="1"/>
    <col min="5130" max="5376" width="9" style="1"/>
    <col min="5377" max="5377" width="1.77734375" style="1" customWidth="1"/>
    <col min="5378" max="5378" width="17.6640625" style="1" customWidth="1"/>
    <col min="5379" max="5384" width="9" style="1"/>
    <col min="5385" max="5385" width="10.33203125" style="1" customWidth="1"/>
    <col min="5386" max="5632" width="9" style="1"/>
    <col min="5633" max="5633" width="1.77734375" style="1" customWidth="1"/>
    <col min="5634" max="5634" width="17.6640625" style="1" customWidth="1"/>
    <col min="5635" max="5640" width="9" style="1"/>
    <col min="5641" max="5641" width="10.33203125" style="1" customWidth="1"/>
    <col min="5642" max="5888" width="9" style="1"/>
    <col min="5889" max="5889" width="1.77734375" style="1" customWidth="1"/>
    <col min="5890" max="5890" width="17.6640625" style="1" customWidth="1"/>
    <col min="5891" max="5896" width="9" style="1"/>
    <col min="5897" max="5897" width="10.33203125" style="1" customWidth="1"/>
    <col min="5898" max="6144" width="9" style="1"/>
    <col min="6145" max="6145" width="1.77734375" style="1" customWidth="1"/>
    <col min="6146" max="6146" width="17.6640625" style="1" customWidth="1"/>
    <col min="6147" max="6152" width="9" style="1"/>
    <col min="6153" max="6153" width="10.33203125" style="1" customWidth="1"/>
    <col min="6154" max="6400" width="9" style="1"/>
    <col min="6401" max="6401" width="1.77734375" style="1" customWidth="1"/>
    <col min="6402" max="6402" width="17.6640625" style="1" customWidth="1"/>
    <col min="6403" max="6408" width="9" style="1"/>
    <col min="6409" max="6409" width="10.33203125" style="1" customWidth="1"/>
    <col min="6410" max="6656" width="9" style="1"/>
    <col min="6657" max="6657" width="1.77734375" style="1" customWidth="1"/>
    <col min="6658" max="6658" width="17.6640625" style="1" customWidth="1"/>
    <col min="6659" max="6664" width="9" style="1"/>
    <col min="6665" max="6665" width="10.33203125" style="1" customWidth="1"/>
    <col min="6666" max="6912" width="9" style="1"/>
    <col min="6913" max="6913" width="1.77734375" style="1" customWidth="1"/>
    <col min="6914" max="6914" width="17.6640625" style="1" customWidth="1"/>
    <col min="6915" max="6920" width="9" style="1"/>
    <col min="6921" max="6921" width="10.33203125" style="1" customWidth="1"/>
    <col min="6922" max="7168" width="9" style="1"/>
    <col min="7169" max="7169" width="1.77734375" style="1" customWidth="1"/>
    <col min="7170" max="7170" width="17.6640625" style="1" customWidth="1"/>
    <col min="7171" max="7176" width="9" style="1"/>
    <col min="7177" max="7177" width="10.33203125" style="1" customWidth="1"/>
    <col min="7178" max="7424" width="9" style="1"/>
    <col min="7425" max="7425" width="1.77734375" style="1" customWidth="1"/>
    <col min="7426" max="7426" width="17.6640625" style="1" customWidth="1"/>
    <col min="7427" max="7432" width="9" style="1"/>
    <col min="7433" max="7433" width="10.33203125" style="1" customWidth="1"/>
    <col min="7434" max="7680" width="9" style="1"/>
    <col min="7681" max="7681" width="1.77734375" style="1" customWidth="1"/>
    <col min="7682" max="7682" width="17.6640625" style="1" customWidth="1"/>
    <col min="7683" max="7688" width="9" style="1"/>
    <col min="7689" max="7689" width="10.33203125" style="1" customWidth="1"/>
    <col min="7690" max="7936" width="9" style="1"/>
    <col min="7937" max="7937" width="1.77734375" style="1" customWidth="1"/>
    <col min="7938" max="7938" width="17.6640625" style="1" customWidth="1"/>
    <col min="7939" max="7944" width="9" style="1"/>
    <col min="7945" max="7945" width="10.33203125" style="1" customWidth="1"/>
    <col min="7946" max="8192" width="9" style="1"/>
    <col min="8193" max="8193" width="1.77734375" style="1" customWidth="1"/>
    <col min="8194" max="8194" width="17.6640625" style="1" customWidth="1"/>
    <col min="8195" max="8200" width="9" style="1"/>
    <col min="8201" max="8201" width="10.33203125" style="1" customWidth="1"/>
    <col min="8202" max="8448" width="9" style="1"/>
    <col min="8449" max="8449" width="1.77734375" style="1" customWidth="1"/>
    <col min="8450" max="8450" width="17.6640625" style="1" customWidth="1"/>
    <col min="8451" max="8456" width="9" style="1"/>
    <col min="8457" max="8457" width="10.33203125" style="1" customWidth="1"/>
    <col min="8458" max="8704" width="9" style="1"/>
    <col min="8705" max="8705" width="1.77734375" style="1" customWidth="1"/>
    <col min="8706" max="8706" width="17.6640625" style="1" customWidth="1"/>
    <col min="8707" max="8712" width="9" style="1"/>
    <col min="8713" max="8713" width="10.33203125" style="1" customWidth="1"/>
    <col min="8714" max="8960" width="9" style="1"/>
    <col min="8961" max="8961" width="1.77734375" style="1" customWidth="1"/>
    <col min="8962" max="8962" width="17.6640625" style="1" customWidth="1"/>
    <col min="8963" max="8968" width="9" style="1"/>
    <col min="8969" max="8969" width="10.33203125" style="1" customWidth="1"/>
    <col min="8970" max="9216" width="9" style="1"/>
    <col min="9217" max="9217" width="1.77734375" style="1" customWidth="1"/>
    <col min="9218" max="9218" width="17.6640625" style="1" customWidth="1"/>
    <col min="9219" max="9224" width="9" style="1"/>
    <col min="9225" max="9225" width="10.33203125" style="1" customWidth="1"/>
    <col min="9226" max="9472" width="9" style="1"/>
    <col min="9473" max="9473" width="1.77734375" style="1" customWidth="1"/>
    <col min="9474" max="9474" width="17.6640625" style="1" customWidth="1"/>
    <col min="9475" max="9480" width="9" style="1"/>
    <col min="9481" max="9481" width="10.33203125" style="1" customWidth="1"/>
    <col min="9482" max="9728" width="9" style="1"/>
    <col min="9729" max="9729" width="1.77734375" style="1" customWidth="1"/>
    <col min="9730" max="9730" width="17.6640625" style="1" customWidth="1"/>
    <col min="9731" max="9736" width="9" style="1"/>
    <col min="9737" max="9737" width="10.33203125" style="1" customWidth="1"/>
    <col min="9738" max="9984" width="9" style="1"/>
    <col min="9985" max="9985" width="1.77734375" style="1" customWidth="1"/>
    <col min="9986" max="9986" width="17.6640625" style="1" customWidth="1"/>
    <col min="9987" max="9992" width="9" style="1"/>
    <col min="9993" max="9993" width="10.33203125" style="1" customWidth="1"/>
    <col min="9994" max="10240" width="9" style="1"/>
    <col min="10241" max="10241" width="1.77734375" style="1" customWidth="1"/>
    <col min="10242" max="10242" width="17.6640625" style="1" customWidth="1"/>
    <col min="10243" max="10248" width="9" style="1"/>
    <col min="10249" max="10249" width="10.33203125" style="1" customWidth="1"/>
    <col min="10250" max="10496" width="9" style="1"/>
    <col min="10497" max="10497" width="1.77734375" style="1" customWidth="1"/>
    <col min="10498" max="10498" width="17.6640625" style="1" customWidth="1"/>
    <col min="10499" max="10504" width="9" style="1"/>
    <col min="10505" max="10505" width="10.33203125" style="1" customWidth="1"/>
    <col min="10506" max="10752" width="9" style="1"/>
    <col min="10753" max="10753" width="1.77734375" style="1" customWidth="1"/>
    <col min="10754" max="10754" width="17.6640625" style="1" customWidth="1"/>
    <col min="10755" max="10760" width="9" style="1"/>
    <col min="10761" max="10761" width="10.33203125" style="1" customWidth="1"/>
    <col min="10762" max="11008" width="9" style="1"/>
    <col min="11009" max="11009" width="1.77734375" style="1" customWidth="1"/>
    <col min="11010" max="11010" width="17.6640625" style="1" customWidth="1"/>
    <col min="11011" max="11016" width="9" style="1"/>
    <col min="11017" max="11017" width="10.33203125" style="1" customWidth="1"/>
    <col min="11018" max="11264" width="9" style="1"/>
    <col min="11265" max="11265" width="1.77734375" style="1" customWidth="1"/>
    <col min="11266" max="11266" width="17.6640625" style="1" customWidth="1"/>
    <col min="11267" max="11272" width="9" style="1"/>
    <col min="11273" max="11273" width="10.33203125" style="1" customWidth="1"/>
    <col min="11274" max="11520" width="9" style="1"/>
    <col min="11521" max="11521" width="1.77734375" style="1" customWidth="1"/>
    <col min="11522" max="11522" width="17.6640625" style="1" customWidth="1"/>
    <col min="11523" max="11528" width="9" style="1"/>
    <col min="11529" max="11529" width="10.33203125" style="1" customWidth="1"/>
    <col min="11530" max="11776" width="9" style="1"/>
    <col min="11777" max="11777" width="1.77734375" style="1" customWidth="1"/>
    <col min="11778" max="11778" width="17.6640625" style="1" customWidth="1"/>
    <col min="11779" max="11784" width="9" style="1"/>
    <col min="11785" max="11785" width="10.33203125" style="1" customWidth="1"/>
    <col min="11786" max="12032" width="9" style="1"/>
    <col min="12033" max="12033" width="1.77734375" style="1" customWidth="1"/>
    <col min="12034" max="12034" width="17.6640625" style="1" customWidth="1"/>
    <col min="12035" max="12040" width="9" style="1"/>
    <col min="12041" max="12041" width="10.33203125" style="1" customWidth="1"/>
    <col min="12042" max="12288" width="9" style="1"/>
    <col min="12289" max="12289" width="1.77734375" style="1" customWidth="1"/>
    <col min="12290" max="12290" width="17.6640625" style="1" customWidth="1"/>
    <col min="12291" max="12296" width="9" style="1"/>
    <col min="12297" max="12297" width="10.33203125" style="1" customWidth="1"/>
    <col min="12298" max="12544" width="9" style="1"/>
    <col min="12545" max="12545" width="1.77734375" style="1" customWidth="1"/>
    <col min="12546" max="12546" width="17.6640625" style="1" customWidth="1"/>
    <col min="12547" max="12552" width="9" style="1"/>
    <col min="12553" max="12553" width="10.33203125" style="1" customWidth="1"/>
    <col min="12554" max="12800" width="9" style="1"/>
    <col min="12801" max="12801" width="1.77734375" style="1" customWidth="1"/>
    <col min="12802" max="12802" width="17.6640625" style="1" customWidth="1"/>
    <col min="12803" max="12808" width="9" style="1"/>
    <col min="12809" max="12809" width="10.33203125" style="1" customWidth="1"/>
    <col min="12810" max="13056" width="9" style="1"/>
    <col min="13057" max="13057" width="1.77734375" style="1" customWidth="1"/>
    <col min="13058" max="13058" width="17.6640625" style="1" customWidth="1"/>
    <col min="13059" max="13064" width="9" style="1"/>
    <col min="13065" max="13065" width="10.33203125" style="1" customWidth="1"/>
    <col min="13066" max="13312" width="9" style="1"/>
    <col min="13313" max="13313" width="1.77734375" style="1" customWidth="1"/>
    <col min="13314" max="13314" width="17.6640625" style="1" customWidth="1"/>
    <col min="13315" max="13320" width="9" style="1"/>
    <col min="13321" max="13321" width="10.33203125" style="1" customWidth="1"/>
    <col min="13322" max="13568" width="9" style="1"/>
    <col min="13569" max="13569" width="1.77734375" style="1" customWidth="1"/>
    <col min="13570" max="13570" width="17.6640625" style="1" customWidth="1"/>
    <col min="13571" max="13576" width="9" style="1"/>
    <col min="13577" max="13577" width="10.33203125" style="1" customWidth="1"/>
    <col min="13578" max="13824" width="9" style="1"/>
    <col min="13825" max="13825" width="1.77734375" style="1" customWidth="1"/>
    <col min="13826" max="13826" width="17.6640625" style="1" customWidth="1"/>
    <col min="13827" max="13832" width="9" style="1"/>
    <col min="13833" max="13833" width="10.33203125" style="1" customWidth="1"/>
    <col min="13834" max="14080" width="9" style="1"/>
    <col min="14081" max="14081" width="1.77734375" style="1" customWidth="1"/>
    <col min="14082" max="14082" width="17.6640625" style="1" customWidth="1"/>
    <col min="14083" max="14088" width="9" style="1"/>
    <col min="14089" max="14089" width="10.33203125" style="1" customWidth="1"/>
    <col min="14090" max="14336" width="9" style="1"/>
    <col min="14337" max="14337" width="1.77734375" style="1" customWidth="1"/>
    <col min="14338" max="14338" width="17.6640625" style="1" customWidth="1"/>
    <col min="14339" max="14344" width="9" style="1"/>
    <col min="14345" max="14345" width="10.33203125" style="1" customWidth="1"/>
    <col min="14346" max="14592" width="9" style="1"/>
    <col min="14593" max="14593" width="1.77734375" style="1" customWidth="1"/>
    <col min="14594" max="14594" width="17.6640625" style="1" customWidth="1"/>
    <col min="14595" max="14600" width="9" style="1"/>
    <col min="14601" max="14601" width="10.33203125" style="1" customWidth="1"/>
    <col min="14602" max="14848" width="9" style="1"/>
    <col min="14849" max="14849" width="1.77734375" style="1" customWidth="1"/>
    <col min="14850" max="14850" width="17.6640625" style="1" customWidth="1"/>
    <col min="14851" max="14856" width="9" style="1"/>
    <col min="14857" max="14857" width="10.33203125" style="1" customWidth="1"/>
    <col min="14858" max="15104" width="9" style="1"/>
    <col min="15105" max="15105" width="1.77734375" style="1" customWidth="1"/>
    <col min="15106" max="15106" width="17.6640625" style="1" customWidth="1"/>
    <col min="15107" max="15112" width="9" style="1"/>
    <col min="15113" max="15113" width="10.33203125" style="1" customWidth="1"/>
    <col min="15114" max="15360" width="9" style="1"/>
    <col min="15361" max="15361" width="1.77734375" style="1" customWidth="1"/>
    <col min="15362" max="15362" width="17.6640625" style="1" customWidth="1"/>
    <col min="15363" max="15368" width="9" style="1"/>
    <col min="15369" max="15369" width="10.33203125" style="1" customWidth="1"/>
    <col min="15370" max="15616" width="9" style="1"/>
    <col min="15617" max="15617" width="1.77734375" style="1" customWidth="1"/>
    <col min="15618" max="15618" width="17.6640625" style="1" customWidth="1"/>
    <col min="15619" max="15624" width="9" style="1"/>
    <col min="15625" max="15625" width="10.33203125" style="1" customWidth="1"/>
    <col min="15626" max="15872" width="9" style="1"/>
    <col min="15873" max="15873" width="1.77734375" style="1" customWidth="1"/>
    <col min="15874" max="15874" width="17.6640625" style="1" customWidth="1"/>
    <col min="15875" max="15880" width="9" style="1"/>
    <col min="15881" max="15881" width="10.33203125" style="1" customWidth="1"/>
    <col min="15882" max="16128" width="9" style="1"/>
    <col min="16129" max="16129" width="1.77734375" style="1" customWidth="1"/>
    <col min="16130" max="16130" width="17.6640625" style="1" customWidth="1"/>
    <col min="16131" max="16136" width="9" style="1"/>
    <col min="16137" max="16137" width="10.33203125" style="1" customWidth="1"/>
    <col min="16138" max="16384" width="9" style="1"/>
  </cols>
  <sheetData>
    <row r="2" spans="1:9" ht="21">
      <c r="A2" s="814" t="s">
        <v>0</v>
      </c>
      <c r="B2" s="814"/>
      <c r="C2" s="814"/>
      <c r="D2" s="814"/>
      <c r="E2" s="814"/>
      <c r="F2" s="814"/>
      <c r="G2" s="814"/>
      <c r="H2" s="814"/>
      <c r="I2" s="814"/>
    </row>
    <row r="6" spans="1:9">
      <c r="B6" s="815" t="s">
        <v>1</v>
      </c>
      <c r="C6" s="815"/>
      <c r="D6" s="815"/>
      <c r="E6" s="815"/>
      <c r="F6" s="815"/>
      <c r="G6" s="815"/>
      <c r="H6" s="815"/>
      <c r="I6" s="815"/>
    </row>
    <row r="7" spans="1:9" ht="11.25" customHeight="1"/>
    <row r="8" spans="1:9">
      <c r="B8" s="815" t="s">
        <v>2</v>
      </c>
      <c r="C8" s="815"/>
      <c r="D8" s="815"/>
      <c r="E8" s="815"/>
      <c r="F8" s="815"/>
      <c r="G8" s="815"/>
      <c r="H8" s="815"/>
      <c r="I8" s="815"/>
    </row>
    <row r="10" spans="1:9">
      <c r="B10" s="1" t="s">
        <v>3</v>
      </c>
    </row>
    <row r="15" spans="1:9" ht="20.25" customHeight="1">
      <c r="B15" s="2" t="s">
        <v>4</v>
      </c>
    </row>
    <row r="16" spans="1:9" ht="20.25" customHeight="1"/>
    <row r="17" spans="2:9" ht="20.25" customHeight="1">
      <c r="B17" s="3" t="s">
        <v>5</v>
      </c>
      <c r="C17" s="4"/>
      <c r="D17" s="816" t="s">
        <v>6</v>
      </c>
      <c r="E17" s="816"/>
      <c r="F17" s="816"/>
      <c r="G17" s="816"/>
      <c r="H17" s="816"/>
      <c r="I17" s="5"/>
    </row>
    <row r="18" spans="2:9" ht="24.75" customHeight="1">
      <c r="B18" s="6"/>
      <c r="C18" s="7" t="s">
        <v>7</v>
      </c>
      <c r="I18" s="8"/>
    </row>
    <row r="19" spans="2:9" ht="24.75" customHeight="1">
      <c r="B19" s="6"/>
      <c r="C19" s="1" t="s">
        <v>8</v>
      </c>
      <c r="I19" s="8"/>
    </row>
    <row r="20" spans="2:9" ht="24.75" customHeight="1">
      <c r="B20" s="9" t="s">
        <v>9</v>
      </c>
      <c r="C20" s="1" t="s">
        <v>10</v>
      </c>
      <c r="I20" s="8"/>
    </row>
    <row r="21" spans="2:9" ht="24.75" customHeight="1">
      <c r="B21" s="6"/>
      <c r="C21" s="1" t="s">
        <v>11</v>
      </c>
      <c r="I21" s="8"/>
    </row>
    <row r="22" spans="2:9" ht="24.75" customHeight="1">
      <c r="B22" s="6"/>
      <c r="C22" s="1" t="s">
        <v>12</v>
      </c>
      <c r="I22" s="8"/>
    </row>
    <row r="23" spans="2:9" ht="24.75" customHeight="1">
      <c r="B23" s="10"/>
      <c r="C23" s="11" t="s">
        <v>13</v>
      </c>
      <c r="D23" s="11"/>
      <c r="E23" s="11"/>
      <c r="F23" s="11"/>
      <c r="G23" s="11"/>
      <c r="H23" s="11"/>
      <c r="I23" s="12"/>
    </row>
    <row r="24" spans="2:9" ht="24.75" customHeight="1">
      <c r="B24" s="6"/>
      <c r="C24" s="1" t="s">
        <v>10</v>
      </c>
      <c r="I24" s="8"/>
    </row>
    <row r="25" spans="2:9" ht="24.75" customHeight="1">
      <c r="B25" s="9" t="s">
        <v>14</v>
      </c>
      <c r="C25" s="1" t="s">
        <v>15</v>
      </c>
      <c r="I25" s="8"/>
    </row>
    <row r="26" spans="2:9" ht="24.75" customHeight="1">
      <c r="B26" s="6"/>
      <c r="C26" s="1" t="s">
        <v>16</v>
      </c>
      <c r="I26" s="8"/>
    </row>
    <row r="27" spans="2:9" ht="24.75" customHeight="1">
      <c r="B27" s="13"/>
      <c r="C27" s="14" t="s">
        <v>17</v>
      </c>
      <c r="D27" s="14"/>
      <c r="E27" s="14"/>
      <c r="F27" s="14"/>
      <c r="G27" s="14"/>
      <c r="H27" s="14"/>
      <c r="I27" s="15"/>
    </row>
    <row r="28" spans="2:9" ht="24.75" customHeight="1">
      <c r="B28" s="6"/>
      <c r="I28" s="8"/>
    </row>
    <row r="29" spans="2:9" ht="24.75" customHeight="1">
      <c r="B29" s="9" t="s">
        <v>18</v>
      </c>
      <c r="C29" s="1" t="s">
        <v>15</v>
      </c>
      <c r="I29" s="8"/>
    </row>
    <row r="30" spans="2:9" ht="24.75" customHeight="1">
      <c r="B30" s="13"/>
      <c r="C30" s="14"/>
      <c r="D30" s="14"/>
      <c r="E30" s="14"/>
      <c r="F30" s="14"/>
      <c r="G30" s="14"/>
      <c r="H30" s="14"/>
      <c r="I30" s="15"/>
    </row>
    <row r="33" spans="9:9">
      <c r="I33" s="16" t="s">
        <v>19</v>
      </c>
    </row>
  </sheetData>
  <mergeCells count="4">
    <mergeCell ref="A2:I2"/>
    <mergeCell ref="B6:I6"/>
    <mergeCell ref="B8:I8"/>
    <mergeCell ref="D17:H17"/>
  </mergeCells>
  <phoneticPr fontId="3"/>
  <hyperlinks>
    <hyperlink ref="B20" location="市郡別部数表!A1" display="市郡別部数" xr:uid="{68102CB8-411D-457E-BFFC-35B6E82BDF7E}"/>
    <hyperlink ref="B25" location="新聞別部数!A1" display="新聞別部数" xr:uid="{2072A9A7-FDB0-481D-83A5-AE28289725C5}"/>
    <hyperlink ref="B29" location="県下新聞別集計!A1" display="県下新聞別集計" xr:uid="{CAC16B12-2A60-435A-BEDB-E0F1038A0C0E}"/>
  </hyperlinks>
  <pageMargins left="0.31" right="0.21" top="0.55000000000000004" bottom="1" header="0.32" footer="0.51200000000000001"/>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92E3-D8E1-4365-BF4B-5615C0E3C993}">
  <sheetPr codeName="Sheet47"/>
  <dimension ref="A1:S568"/>
  <sheetViews>
    <sheetView showGridLines="0" showZeros="0" zoomScaleNormal="100" zoomScaleSheetLayoutView="75" workbookViewId="0">
      <selection activeCell="D1" sqref="D1"/>
    </sheetView>
  </sheetViews>
  <sheetFormatPr defaultColWidth="10.77734375" defaultRowHeight="16.2"/>
  <cols>
    <col min="1" max="1" width="2.21875" style="635" customWidth="1"/>
    <col min="2" max="2" width="10.109375" style="408" customWidth="1"/>
    <col min="3" max="3" width="8.6640625" style="303" customWidth="1"/>
    <col min="4" max="4" width="8.6640625" style="304" customWidth="1"/>
    <col min="5" max="5" width="10.109375" style="408" customWidth="1"/>
    <col min="6" max="6" width="8.6640625" style="303" customWidth="1"/>
    <col min="7" max="7" width="8.6640625" style="304" customWidth="1"/>
    <col min="8" max="8" width="10.109375" style="408" customWidth="1"/>
    <col min="9" max="9" width="8.6640625" style="303" customWidth="1"/>
    <col min="10" max="10" width="8.6640625" style="304" customWidth="1"/>
    <col min="11" max="11" width="10.109375" style="408" customWidth="1"/>
    <col min="12" max="12" width="8.6640625" style="303" customWidth="1"/>
    <col min="13" max="13" width="8.6640625" style="304" customWidth="1"/>
    <col min="14" max="14" width="10.109375" style="632" customWidth="1"/>
    <col min="15" max="15" width="8.6640625" style="633" customWidth="1"/>
    <col min="16" max="16" width="8.6640625" style="634" customWidth="1"/>
    <col min="17" max="17" width="10.109375" style="632" customWidth="1"/>
    <col min="18" max="18" width="8.6640625" style="633" customWidth="1"/>
    <col min="19" max="19" width="8.6640625" style="634" customWidth="1"/>
    <col min="20" max="20" width="10.77734375" style="635" customWidth="1"/>
    <col min="21" max="256" width="10.77734375" style="635"/>
    <col min="257" max="257" width="2.21875" style="635" customWidth="1"/>
    <col min="258" max="258" width="10.109375" style="635" customWidth="1"/>
    <col min="259" max="259" width="8.77734375" style="635" customWidth="1"/>
    <col min="260" max="260" width="8.6640625" style="635" customWidth="1"/>
    <col min="261" max="261" width="10.109375" style="635" customWidth="1"/>
    <col min="262" max="263" width="8.6640625" style="635" customWidth="1"/>
    <col min="264" max="264" width="10.109375" style="635" customWidth="1"/>
    <col min="265" max="266" width="8.6640625" style="635" customWidth="1"/>
    <col min="267" max="267" width="10.109375" style="635" customWidth="1"/>
    <col min="268" max="269" width="8.6640625" style="635" customWidth="1"/>
    <col min="270" max="270" width="10.109375" style="635" customWidth="1"/>
    <col min="271" max="272" width="8.6640625" style="635" customWidth="1"/>
    <col min="273" max="273" width="10.109375" style="635" customWidth="1"/>
    <col min="274" max="275" width="8.6640625" style="635" customWidth="1"/>
    <col min="276" max="512" width="10.77734375" style="635"/>
    <col min="513" max="513" width="2.21875" style="635" customWidth="1"/>
    <col min="514" max="514" width="10.109375" style="635" customWidth="1"/>
    <col min="515" max="515" width="8.77734375" style="635" customWidth="1"/>
    <col min="516" max="516" width="8.6640625" style="635" customWidth="1"/>
    <col min="517" max="517" width="10.109375" style="635" customWidth="1"/>
    <col min="518" max="519" width="8.6640625" style="635" customWidth="1"/>
    <col min="520" max="520" width="10.109375" style="635" customWidth="1"/>
    <col min="521" max="522" width="8.6640625" style="635" customWidth="1"/>
    <col min="523" max="523" width="10.109375" style="635" customWidth="1"/>
    <col min="524" max="525" width="8.6640625" style="635" customWidth="1"/>
    <col min="526" max="526" width="10.109375" style="635" customWidth="1"/>
    <col min="527" max="528" width="8.6640625" style="635" customWidth="1"/>
    <col min="529" max="529" width="10.109375" style="635" customWidth="1"/>
    <col min="530" max="531" width="8.6640625" style="635" customWidth="1"/>
    <col min="532" max="768" width="10.77734375" style="635"/>
    <col min="769" max="769" width="2.21875" style="635" customWidth="1"/>
    <col min="770" max="770" width="10.109375" style="635" customWidth="1"/>
    <col min="771" max="771" width="8.77734375" style="635" customWidth="1"/>
    <col min="772" max="772" width="8.6640625" style="635" customWidth="1"/>
    <col min="773" max="773" width="10.109375" style="635" customWidth="1"/>
    <col min="774" max="775" width="8.6640625" style="635" customWidth="1"/>
    <col min="776" max="776" width="10.109375" style="635" customWidth="1"/>
    <col min="777" max="778" width="8.6640625" style="635" customWidth="1"/>
    <col min="779" max="779" width="10.109375" style="635" customWidth="1"/>
    <col min="780" max="781" width="8.6640625" style="635" customWidth="1"/>
    <col min="782" max="782" width="10.109375" style="635" customWidth="1"/>
    <col min="783" max="784" width="8.6640625" style="635" customWidth="1"/>
    <col min="785" max="785" width="10.109375" style="635" customWidth="1"/>
    <col min="786" max="787" width="8.6640625" style="635" customWidth="1"/>
    <col min="788" max="1024" width="10.77734375" style="635"/>
    <col min="1025" max="1025" width="2.21875" style="635" customWidth="1"/>
    <col min="1026" max="1026" width="10.109375" style="635" customWidth="1"/>
    <col min="1027" max="1027" width="8.77734375" style="635" customWidth="1"/>
    <col min="1028" max="1028" width="8.6640625" style="635" customWidth="1"/>
    <col min="1029" max="1029" width="10.109375" style="635" customWidth="1"/>
    <col min="1030" max="1031" width="8.6640625" style="635" customWidth="1"/>
    <col min="1032" max="1032" width="10.109375" style="635" customWidth="1"/>
    <col min="1033" max="1034" width="8.6640625" style="635" customWidth="1"/>
    <col min="1035" max="1035" width="10.109375" style="635" customWidth="1"/>
    <col min="1036" max="1037" width="8.6640625" style="635" customWidth="1"/>
    <col min="1038" max="1038" width="10.109375" style="635" customWidth="1"/>
    <col min="1039" max="1040" width="8.6640625" style="635" customWidth="1"/>
    <col min="1041" max="1041" width="10.109375" style="635" customWidth="1"/>
    <col min="1042" max="1043" width="8.6640625" style="635" customWidth="1"/>
    <col min="1044" max="1280" width="10.77734375" style="635"/>
    <col min="1281" max="1281" width="2.21875" style="635" customWidth="1"/>
    <col min="1282" max="1282" width="10.109375" style="635" customWidth="1"/>
    <col min="1283" max="1283" width="8.77734375" style="635" customWidth="1"/>
    <col min="1284" max="1284" width="8.6640625" style="635" customWidth="1"/>
    <col min="1285" max="1285" width="10.109375" style="635" customWidth="1"/>
    <col min="1286" max="1287" width="8.6640625" style="635" customWidth="1"/>
    <col min="1288" max="1288" width="10.109375" style="635" customWidth="1"/>
    <col min="1289" max="1290" width="8.6640625" style="635" customWidth="1"/>
    <col min="1291" max="1291" width="10.109375" style="635" customWidth="1"/>
    <col min="1292" max="1293" width="8.6640625" style="635" customWidth="1"/>
    <col min="1294" max="1294" width="10.109375" style="635" customWidth="1"/>
    <col min="1295" max="1296" width="8.6640625" style="635" customWidth="1"/>
    <col min="1297" max="1297" width="10.109375" style="635" customWidth="1"/>
    <col min="1298" max="1299" width="8.6640625" style="635" customWidth="1"/>
    <col min="1300" max="1536" width="10.77734375" style="635"/>
    <col min="1537" max="1537" width="2.21875" style="635" customWidth="1"/>
    <col min="1538" max="1538" width="10.109375" style="635" customWidth="1"/>
    <col min="1539" max="1539" width="8.77734375" style="635" customWidth="1"/>
    <col min="1540" max="1540" width="8.6640625" style="635" customWidth="1"/>
    <col min="1541" max="1541" width="10.109375" style="635" customWidth="1"/>
    <col min="1542" max="1543" width="8.6640625" style="635" customWidth="1"/>
    <col min="1544" max="1544" width="10.109375" style="635" customWidth="1"/>
    <col min="1545" max="1546" width="8.6640625" style="635" customWidth="1"/>
    <col min="1547" max="1547" width="10.109375" style="635" customWidth="1"/>
    <col min="1548" max="1549" width="8.6640625" style="635" customWidth="1"/>
    <col min="1550" max="1550" width="10.109375" style="635" customWidth="1"/>
    <col min="1551" max="1552" width="8.6640625" style="635" customWidth="1"/>
    <col min="1553" max="1553" width="10.109375" style="635" customWidth="1"/>
    <col min="1554" max="1555" width="8.6640625" style="635" customWidth="1"/>
    <col min="1556" max="1792" width="10.77734375" style="635"/>
    <col min="1793" max="1793" width="2.21875" style="635" customWidth="1"/>
    <col min="1794" max="1794" width="10.109375" style="635" customWidth="1"/>
    <col min="1795" max="1795" width="8.77734375" style="635" customWidth="1"/>
    <col min="1796" max="1796" width="8.6640625" style="635" customWidth="1"/>
    <col min="1797" max="1797" width="10.109375" style="635" customWidth="1"/>
    <col min="1798" max="1799" width="8.6640625" style="635" customWidth="1"/>
    <col min="1800" max="1800" width="10.109375" style="635" customWidth="1"/>
    <col min="1801" max="1802" width="8.6640625" style="635" customWidth="1"/>
    <col min="1803" max="1803" width="10.109375" style="635" customWidth="1"/>
    <col min="1804" max="1805" width="8.6640625" style="635" customWidth="1"/>
    <col min="1806" max="1806" width="10.109375" style="635" customWidth="1"/>
    <col min="1807" max="1808" width="8.6640625" style="635" customWidth="1"/>
    <col min="1809" max="1809" width="10.109375" style="635" customWidth="1"/>
    <col min="1810" max="1811" width="8.6640625" style="635" customWidth="1"/>
    <col min="1812" max="2048" width="10.77734375" style="635"/>
    <col min="2049" max="2049" width="2.21875" style="635" customWidth="1"/>
    <col min="2050" max="2050" width="10.109375" style="635" customWidth="1"/>
    <col min="2051" max="2051" width="8.77734375" style="635" customWidth="1"/>
    <col min="2052" max="2052" width="8.6640625" style="635" customWidth="1"/>
    <col min="2053" max="2053" width="10.109375" style="635" customWidth="1"/>
    <col min="2054" max="2055" width="8.6640625" style="635" customWidth="1"/>
    <col min="2056" max="2056" width="10.109375" style="635" customWidth="1"/>
    <col min="2057" max="2058" width="8.6640625" style="635" customWidth="1"/>
    <col min="2059" max="2059" width="10.109375" style="635" customWidth="1"/>
    <col min="2060" max="2061" width="8.6640625" style="635" customWidth="1"/>
    <col min="2062" max="2062" width="10.109375" style="635" customWidth="1"/>
    <col min="2063" max="2064" width="8.6640625" style="635" customWidth="1"/>
    <col min="2065" max="2065" width="10.109375" style="635" customWidth="1"/>
    <col min="2066" max="2067" width="8.6640625" style="635" customWidth="1"/>
    <col min="2068" max="2304" width="10.77734375" style="635"/>
    <col min="2305" max="2305" width="2.21875" style="635" customWidth="1"/>
    <col min="2306" max="2306" width="10.109375" style="635" customWidth="1"/>
    <col min="2307" max="2307" width="8.77734375" style="635" customWidth="1"/>
    <col min="2308" max="2308" width="8.6640625" style="635" customWidth="1"/>
    <col min="2309" max="2309" width="10.109375" style="635" customWidth="1"/>
    <col min="2310" max="2311" width="8.6640625" style="635" customWidth="1"/>
    <col min="2312" max="2312" width="10.109375" style="635" customWidth="1"/>
    <col min="2313" max="2314" width="8.6640625" style="635" customWidth="1"/>
    <col min="2315" max="2315" width="10.109375" style="635" customWidth="1"/>
    <col min="2316" max="2317" width="8.6640625" style="635" customWidth="1"/>
    <col min="2318" max="2318" width="10.109375" style="635" customWidth="1"/>
    <col min="2319" max="2320" width="8.6640625" style="635" customWidth="1"/>
    <col min="2321" max="2321" width="10.109375" style="635" customWidth="1"/>
    <col min="2322" max="2323" width="8.6640625" style="635" customWidth="1"/>
    <col min="2324" max="2560" width="10.77734375" style="635"/>
    <col min="2561" max="2561" width="2.21875" style="635" customWidth="1"/>
    <col min="2562" max="2562" width="10.109375" style="635" customWidth="1"/>
    <col min="2563" max="2563" width="8.77734375" style="635" customWidth="1"/>
    <col min="2564" max="2564" width="8.6640625" style="635" customWidth="1"/>
    <col min="2565" max="2565" width="10.109375" style="635" customWidth="1"/>
    <col min="2566" max="2567" width="8.6640625" style="635" customWidth="1"/>
    <col min="2568" max="2568" width="10.109375" style="635" customWidth="1"/>
    <col min="2569" max="2570" width="8.6640625" style="635" customWidth="1"/>
    <col min="2571" max="2571" width="10.109375" style="635" customWidth="1"/>
    <col min="2572" max="2573" width="8.6640625" style="635" customWidth="1"/>
    <col min="2574" max="2574" width="10.109375" style="635" customWidth="1"/>
    <col min="2575" max="2576" width="8.6640625" style="635" customWidth="1"/>
    <col min="2577" max="2577" width="10.109375" style="635" customWidth="1"/>
    <col min="2578" max="2579" width="8.6640625" style="635" customWidth="1"/>
    <col min="2580" max="2816" width="10.77734375" style="635"/>
    <col min="2817" max="2817" width="2.21875" style="635" customWidth="1"/>
    <col min="2818" max="2818" width="10.109375" style="635" customWidth="1"/>
    <col min="2819" max="2819" width="8.77734375" style="635" customWidth="1"/>
    <col min="2820" max="2820" width="8.6640625" style="635" customWidth="1"/>
    <col min="2821" max="2821" width="10.109375" style="635" customWidth="1"/>
    <col min="2822" max="2823" width="8.6640625" style="635" customWidth="1"/>
    <col min="2824" max="2824" width="10.109375" style="635" customWidth="1"/>
    <col min="2825" max="2826" width="8.6640625" style="635" customWidth="1"/>
    <col min="2827" max="2827" width="10.109375" style="635" customWidth="1"/>
    <col min="2828" max="2829" width="8.6640625" style="635" customWidth="1"/>
    <col min="2830" max="2830" width="10.109375" style="635" customWidth="1"/>
    <col min="2831" max="2832" width="8.6640625" style="635" customWidth="1"/>
    <col min="2833" max="2833" width="10.109375" style="635" customWidth="1"/>
    <col min="2834" max="2835" width="8.6640625" style="635" customWidth="1"/>
    <col min="2836" max="3072" width="10.77734375" style="635"/>
    <col min="3073" max="3073" width="2.21875" style="635" customWidth="1"/>
    <col min="3074" max="3074" width="10.109375" style="635" customWidth="1"/>
    <col min="3075" max="3075" width="8.77734375" style="635" customWidth="1"/>
    <col min="3076" max="3076" width="8.6640625" style="635" customWidth="1"/>
    <col min="3077" max="3077" width="10.109375" style="635" customWidth="1"/>
    <col min="3078" max="3079" width="8.6640625" style="635" customWidth="1"/>
    <col min="3080" max="3080" width="10.109375" style="635" customWidth="1"/>
    <col min="3081" max="3082" width="8.6640625" style="635" customWidth="1"/>
    <col min="3083" max="3083" width="10.109375" style="635" customWidth="1"/>
    <col min="3084" max="3085" width="8.6640625" style="635" customWidth="1"/>
    <col min="3086" max="3086" width="10.109375" style="635" customWidth="1"/>
    <col min="3087" max="3088" width="8.6640625" style="635" customWidth="1"/>
    <col min="3089" max="3089" width="10.109375" style="635" customWidth="1"/>
    <col min="3090" max="3091" width="8.6640625" style="635" customWidth="1"/>
    <col min="3092" max="3328" width="10.77734375" style="635"/>
    <col min="3329" max="3329" width="2.21875" style="635" customWidth="1"/>
    <col min="3330" max="3330" width="10.109375" style="635" customWidth="1"/>
    <col min="3331" max="3331" width="8.77734375" style="635" customWidth="1"/>
    <col min="3332" max="3332" width="8.6640625" style="635" customWidth="1"/>
    <col min="3333" max="3333" width="10.109375" style="635" customWidth="1"/>
    <col min="3334" max="3335" width="8.6640625" style="635" customWidth="1"/>
    <col min="3336" max="3336" width="10.109375" style="635" customWidth="1"/>
    <col min="3337" max="3338" width="8.6640625" style="635" customWidth="1"/>
    <col min="3339" max="3339" width="10.109375" style="635" customWidth="1"/>
    <col min="3340" max="3341" width="8.6640625" style="635" customWidth="1"/>
    <col min="3342" max="3342" width="10.109375" style="635" customWidth="1"/>
    <col min="3343" max="3344" width="8.6640625" style="635" customWidth="1"/>
    <col min="3345" max="3345" width="10.109375" style="635" customWidth="1"/>
    <col min="3346" max="3347" width="8.6640625" style="635" customWidth="1"/>
    <col min="3348" max="3584" width="10.77734375" style="635"/>
    <col min="3585" max="3585" width="2.21875" style="635" customWidth="1"/>
    <col min="3586" max="3586" width="10.109375" style="635" customWidth="1"/>
    <col min="3587" max="3587" width="8.77734375" style="635" customWidth="1"/>
    <col min="3588" max="3588" width="8.6640625" style="635" customWidth="1"/>
    <col min="3589" max="3589" width="10.109375" style="635" customWidth="1"/>
    <col min="3590" max="3591" width="8.6640625" style="635" customWidth="1"/>
    <col min="3592" max="3592" width="10.109375" style="635" customWidth="1"/>
    <col min="3593" max="3594" width="8.6640625" style="635" customWidth="1"/>
    <col min="3595" max="3595" width="10.109375" style="635" customWidth="1"/>
    <col min="3596" max="3597" width="8.6640625" style="635" customWidth="1"/>
    <col min="3598" max="3598" width="10.109375" style="635" customWidth="1"/>
    <col min="3599" max="3600" width="8.6640625" style="635" customWidth="1"/>
    <col min="3601" max="3601" width="10.109375" style="635" customWidth="1"/>
    <col min="3602" max="3603" width="8.6640625" style="635" customWidth="1"/>
    <col min="3604" max="3840" width="10.77734375" style="635"/>
    <col min="3841" max="3841" width="2.21875" style="635" customWidth="1"/>
    <col min="3842" max="3842" width="10.109375" style="635" customWidth="1"/>
    <col min="3843" max="3843" width="8.77734375" style="635" customWidth="1"/>
    <col min="3844" max="3844" width="8.6640625" style="635" customWidth="1"/>
    <col min="3845" max="3845" width="10.109375" style="635" customWidth="1"/>
    <col min="3846" max="3847" width="8.6640625" style="635" customWidth="1"/>
    <col min="3848" max="3848" width="10.109375" style="635" customWidth="1"/>
    <col min="3849" max="3850" width="8.6640625" style="635" customWidth="1"/>
    <col min="3851" max="3851" width="10.109375" style="635" customWidth="1"/>
    <col min="3852" max="3853" width="8.6640625" style="635" customWidth="1"/>
    <col min="3854" max="3854" width="10.109375" style="635" customWidth="1"/>
    <col min="3855" max="3856" width="8.6640625" style="635" customWidth="1"/>
    <col min="3857" max="3857" width="10.109375" style="635" customWidth="1"/>
    <col min="3858" max="3859" width="8.6640625" style="635" customWidth="1"/>
    <col min="3860" max="4096" width="10.77734375" style="635"/>
    <col min="4097" max="4097" width="2.21875" style="635" customWidth="1"/>
    <col min="4098" max="4098" width="10.109375" style="635" customWidth="1"/>
    <col min="4099" max="4099" width="8.77734375" style="635" customWidth="1"/>
    <col min="4100" max="4100" width="8.6640625" style="635" customWidth="1"/>
    <col min="4101" max="4101" width="10.109375" style="635" customWidth="1"/>
    <col min="4102" max="4103" width="8.6640625" style="635" customWidth="1"/>
    <col min="4104" max="4104" width="10.109375" style="635" customWidth="1"/>
    <col min="4105" max="4106" width="8.6640625" style="635" customWidth="1"/>
    <col min="4107" max="4107" width="10.109375" style="635" customWidth="1"/>
    <col min="4108" max="4109" width="8.6640625" style="635" customWidth="1"/>
    <col min="4110" max="4110" width="10.109375" style="635" customWidth="1"/>
    <col min="4111" max="4112" width="8.6640625" style="635" customWidth="1"/>
    <col min="4113" max="4113" width="10.109375" style="635" customWidth="1"/>
    <col min="4114" max="4115" width="8.6640625" style="635" customWidth="1"/>
    <col min="4116" max="4352" width="10.77734375" style="635"/>
    <col min="4353" max="4353" width="2.21875" style="635" customWidth="1"/>
    <col min="4354" max="4354" width="10.109375" style="635" customWidth="1"/>
    <col min="4355" max="4355" width="8.77734375" style="635" customWidth="1"/>
    <col min="4356" max="4356" width="8.6640625" style="635" customWidth="1"/>
    <col min="4357" max="4357" width="10.109375" style="635" customWidth="1"/>
    <col min="4358" max="4359" width="8.6640625" style="635" customWidth="1"/>
    <col min="4360" max="4360" width="10.109375" style="635" customWidth="1"/>
    <col min="4361" max="4362" width="8.6640625" style="635" customWidth="1"/>
    <col min="4363" max="4363" width="10.109375" style="635" customWidth="1"/>
    <col min="4364" max="4365" width="8.6640625" style="635" customWidth="1"/>
    <col min="4366" max="4366" width="10.109375" style="635" customWidth="1"/>
    <col min="4367" max="4368" width="8.6640625" style="635" customWidth="1"/>
    <col min="4369" max="4369" width="10.109375" style="635" customWidth="1"/>
    <col min="4370" max="4371" width="8.6640625" style="635" customWidth="1"/>
    <col min="4372" max="4608" width="10.77734375" style="635"/>
    <col min="4609" max="4609" width="2.21875" style="635" customWidth="1"/>
    <col min="4610" max="4610" width="10.109375" style="635" customWidth="1"/>
    <col min="4611" max="4611" width="8.77734375" style="635" customWidth="1"/>
    <col min="4612" max="4612" width="8.6640625" style="635" customWidth="1"/>
    <col min="4613" max="4613" width="10.109375" style="635" customWidth="1"/>
    <col min="4614" max="4615" width="8.6640625" style="635" customWidth="1"/>
    <col min="4616" max="4616" width="10.109375" style="635" customWidth="1"/>
    <col min="4617" max="4618" width="8.6640625" style="635" customWidth="1"/>
    <col min="4619" max="4619" width="10.109375" style="635" customWidth="1"/>
    <col min="4620" max="4621" width="8.6640625" style="635" customWidth="1"/>
    <col min="4622" max="4622" width="10.109375" style="635" customWidth="1"/>
    <col min="4623" max="4624" width="8.6640625" style="635" customWidth="1"/>
    <col min="4625" max="4625" width="10.109375" style="635" customWidth="1"/>
    <col min="4626" max="4627" width="8.6640625" style="635" customWidth="1"/>
    <col min="4628" max="4864" width="10.77734375" style="635"/>
    <col min="4865" max="4865" width="2.21875" style="635" customWidth="1"/>
    <col min="4866" max="4866" width="10.109375" style="635" customWidth="1"/>
    <col min="4867" max="4867" width="8.77734375" style="635" customWidth="1"/>
    <col min="4868" max="4868" width="8.6640625" style="635" customWidth="1"/>
    <col min="4869" max="4869" width="10.109375" style="635" customWidth="1"/>
    <col min="4870" max="4871" width="8.6640625" style="635" customWidth="1"/>
    <col min="4872" max="4872" width="10.109375" style="635" customWidth="1"/>
    <col min="4873" max="4874" width="8.6640625" style="635" customWidth="1"/>
    <col min="4875" max="4875" width="10.109375" style="635" customWidth="1"/>
    <col min="4876" max="4877" width="8.6640625" style="635" customWidth="1"/>
    <col min="4878" max="4878" width="10.109375" style="635" customWidth="1"/>
    <col min="4879" max="4880" width="8.6640625" style="635" customWidth="1"/>
    <col min="4881" max="4881" width="10.109375" style="635" customWidth="1"/>
    <col min="4882" max="4883" width="8.6640625" style="635" customWidth="1"/>
    <col min="4884" max="5120" width="10.77734375" style="635"/>
    <col min="5121" max="5121" width="2.21875" style="635" customWidth="1"/>
    <col min="5122" max="5122" width="10.109375" style="635" customWidth="1"/>
    <col min="5123" max="5123" width="8.77734375" style="635" customWidth="1"/>
    <col min="5124" max="5124" width="8.6640625" style="635" customWidth="1"/>
    <col min="5125" max="5125" width="10.109375" style="635" customWidth="1"/>
    <col min="5126" max="5127" width="8.6640625" style="635" customWidth="1"/>
    <col min="5128" max="5128" width="10.109375" style="635" customWidth="1"/>
    <col min="5129" max="5130" width="8.6640625" style="635" customWidth="1"/>
    <col min="5131" max="5131" width="10.109375" style="635" customWidth="1"/>
    <col min="5132" max="5133" width="8.6640625" style="635" customWidth="1"/>
    <col min="5134" max="5134" width="10.109375" style="635" customWidth="1"/>
    <col min="5135" max="5136" width="8.6640625" style="635" customWidth="1"/>
    <col min="5137" max="5137" width="10.109375" style="635" customWidth="1"/>
    <col min="5138" max="5139" width="8.6640625" style="635" customWidth="1"/>
    <col min="5140" max="5376" width="10.77734375" style="635"/>
    <col min="5377" max="5377" width="2.21875" style="635" customWidth="1"/>
    <col min="5378" max="5378" width="10.109375" style="635" customWidth="1"/>
    <col min="5379" max="5379" width="8.77734375" style="635" customWidth="1"/>
    <col min="5380" max="5380" width="8.6640625" style="635" customWidth="1"/>
    <col min="5381" max="5381" width="10.109375" style="635" customWidth="1"/>
    <col min="5382" max="5383" width="8.6640625" style="635" customWidth="1"/>
    <col min="5384" max="5384" width="10.109375" style="635" customWidth="1"/>
    <col min="5385" max="5386" width="8.6640625" style="635" customWidth="1"/>
    <col min="5387" max="5387" width="10.109375" style="635" customWidth="1"/>
    <col min="5388" max="5389" width="8.6640625" style="635" customWidth="1"/>
    <col min="5390" max="5390" width="10.109375" style="635" customWidth="1"/>
    <col min="5391" max="5392" width="8.6640625" style="635" customWidth="1"/>
    <col min="5393" max="5393" width="10.109375" style="635" customWidth="1"/>
    <col min="5394" max="5395" width="8.6640625" style="635" customWidth="1"/>
    <col min="5396" max="5632" width="10.77734375" style="635"/>
    <col min="5633" max="5633" width="2.21875" style="635" customWidth="1"/>
    <col min="5634" max="5634" width="10.109375" style="635" customWidth="1"/>
    <col min="5635" max="5635" width="8.77734375" style="635" customWidth="1"/>
    <col min="5636" max="5636" width="8.6640625" style="635" customWidth="1"/>
    <col min="5637" max="5637" width="10.109375" style="635" customWidth="1"/>
    <col min="5638" max="5639" width="8.6640625" style="635" customWidth="1"/>
    <col min="5640" max="5640" width="10.109375" style="635" customWidth="1"/>
    <col min="5641" max="5642" width="8.6640625" style="635" customWidth="1"/>
    <col min="5643" max="5643" width="10.109375" style="635" customWidth="1"/>
    <col min="5644" max="5645" width="8.6640625" style="635" customWidth="1"/>
    <col min="5646" max="5646" width="10.109375" style="635" customWidth="1"/>
    <col min="5647" max="5648" width="8.6640625" style="635" customWidth="1"/>
    <col min="5649" max="5649" width="10.109375" style="635" customWidth="1"/>
    <col min="5650" max="5651" width="8.6640625" style="635" customWidth="1"/>
    <col min="5652" max="5888" width="10.77734375" style="635"/>
    <col min="5889" max="5889" width="2.21875" style="635" customWidth="1"/>
    <col min="5890" max="5890" width="10.109375" style="635" customWidth="1"/>
    <col min="5891" max="5891" width="8.77734375" style="635" customWidth="1"/>
    <col min="5892" max="5892" width="8.6640625" style="635" customWidth="1"/>
    <col min="5893" max="5893" width="10.109375" style="635" customWidth="1"/>
    <col min="5894" max="5895" width="8.6640625" style="635" customWidth="1"/>
    <col min="5896" max="5896" width="10.109375" style="635" customWidth="1"/>
    <col min="5897" max="5898" width="8.6640625" style="635" customWidth="1"/>
    <col min="5899" max="5899" width="10.109375" style="635" customWidth="1"/>
    <col min="5900" max="5901" width="8.6640625" style="635" customWidth="1"/>
    <col min="5902" max="5902" width="10.109375" style="635" customWidth="1"/>
    <col min="5903" max="5904" width="8.6640625" style="635" customWidth="1"/>
    <col min="5905" max="5905" width="10.109375" style="635" customWidth="1"/>
    <col min="5906" max="5907" width="8.6640625" style="635" customWidth="1"/>
    <col min="5908" max="6144" width="10.77734375" style="635"/>
    <col min="6145" max="6145" width="2.21875" style="635" customWidth="1"/>
    <col min="6146" max="6146" width="10.109375" style="635" customWidth="1"/>
    <col min="6147" max="6147" width="8.77734375" style="635" customWidth="1"/>
    <col min="6148" max="6148" width="8.6640625" style="635" customWidth="1"/>
    <col min="6149" max="6149" width="10.109375" style="635" customWidth="1"/>
    <col min="6150" max="6151" width="8.6640625" style="635" customWidth="1"/>
    <col min="6152" max="6152" width="10.109375" style="635" customWidth="1"/>
    <col min="6153" max="6154" width="8.6640625" style="635" customWidth="1"/>
    <col min="6155" max="6155" width="10.109375" style="635" customWidth="1"/>
    <col min="6156" max="6157" width="8.6640625" style="635" customWidth="1"/>
    <col min="6158" max="6158" width="10.109375" style="635" customWidth="1"/>
    <col min="6159" max="6160" width="8.6640625" style="635" customWidth="1"/>
    <col min="6161" max="6161" width="10.109375" style="635" customWidth="1"/>
    <col min="6162" max="6163" width="8.6640625" style="635" customWidth="1"/>
    <col min="6164" max="6400" width="10.77734375" style="635"/>
    <col min="6401" max="6401" width="2.21875" style="635" customWidth="1"/>
    <col min="6402" max="6402" width="10.109375" style="635" customWidth="1"/>
    <col min="6403" max="6403" width="8.77734375" style="635" customWidth="1"/>
    <col min="6404" max="6404" width="8.6640625" style="635" customWidth="1"/>
    <col min="6405" max="6405" width="10.109375" style="635" customWidth="1"/>
    <col min="6406" max="6407" width="8.6640625" style="635" customWidth="1"/>
    <col min="6408" max="6408" width="10.109375" style="635" customWidth="1"/>
    <col min="6409" max="6410" width="8.6640625" style="635" customWidth="1"/>
    <col min="6411" max="6411" width="10.109375" style="635" customWidth="1"/>
    <col min="6412" max="6413" width="8.6640625" style="635" customWidth="1"/>
    <col min="6414" max="6414" width="10.109375" style="635" customWidth="1"/>
    <col min="6415" max="6416" width="8.6640625" style="635" customWidth="1"/>
    <col min="6417" max="6417" width="10.109375" style="635" customWidth="1"/>
    <col min="6418" max="6419" width="8.6640625" style="635" customWidth="1"/>
    <col min="6420" max="6656" width="10.77734375" style="635"/>
    <col min="6657" max="6657" width="2.21875" style="635" customWidth="1"/>
    <col min="6658" max="6658" width="10.109375" style="635" customWidth="1"/>
    <col min="6659" max="6659" width="8.77734375" style="635" customWidth="1"/>
    <col min="6660" max="6660" width="8.6640625" style="635" customWidth="1"/>
    <col min="6661" max="6661" width="10.109375" style="635" customWidth="1"/>
    <col min="6662" max="6663" width="8.6640625" style="635" customWidth="1"/>
    <col min="6664" max="6664" width="10.109375" style="635" customWidth="1"/>
    <col min="6665" max="6666" width="8.6640625" style="635" customWidth="1"/>
    <col min="6667" max="6667" width="10.109375" style="635" customWidth="1"/>
    <col min="6668" max="6669" width="8.6640625" style="635" customWidth="1"/>
    <col min="6670" max="6670" width="10.109375" style="635" customWidth="1"/>
    <col min="6671" max="6672" width="8.6640625" style="635" customWidth="1"/>
    <col min="6673" max="6673" width="10.109375" style="635" customWidth="1"/>
    <col min="6674" max="6675" width="8.6640625" style="635" customWidth="1"/>
    <col min="6676" max="6912" width="10.77734375" style="635"/>
    <col min="6913" max="6913" width="2.21875" style="635" customWidth="1"/>
    <col min="6914" max="6914" width="10.109375" style="635" customWidth="1"/>
    <col min="6915" max="6915" width="8.77734375" style="635" customWidth="1"/>
    <col min="6916" max="6916" width="8.6640625" style="635" customWidth="1"/>
    <col min="6917" max="6917" width="10.109375" style="635" customWidth="1"/>
    <col min="6918" max="6919" width="8.6640625" style="635" customWidth="1"/>
    <col min="6920" max="6920" width="10.109375" style="635" customWidth="1"/>
    <col min="6921" max="6922" width="8.6640625" style="635" customWidth="1"/>
    <col min="6923" max="6923" width="10.109375" style="635" customWidth="1"/>
    <col min="6924" max="6925" width="8.6640625" style="635" customWidth="1"/>
    <col min="6926" max="6926" width="10.109375" style="635" customWidth="1"/>
    <col min="6927" max="6928" width="8.6640625" style="635" customWidth="1"/>
    <col min="6929" max="6929" width="10.109375" style="635" customWidth="1"/>
    <col min="6930" max="6931" width="8.6640625" style="635" customWidth="1"/>
    <col min="6932" max="7168" width="10.77734375" style="635"/>
    <col min="7169" max="7169" width="2.21875" style="635" customWidth="1"/>
    <col min="7170" max="7170" width="10.109375" style="635" customWidth="1"/>
    <col min="7171" max="7171" width="8.77734375" style="635" customWidth="1"/>
    <col min="7172" max="7172" width="8.6640625" style="635" customWidth="1"/>
    <col min="7173" max="7173" width="10.109375" style="635" customWidth="1"/>
    <col min="7174" max="7175" width="8.6640625" style="635" customWidth="1"/>
    <col min="7176" max="7176" width="10.109375" style="635" customWidth="1"/>
    <col min="7177" max="7178" width="8.6640625" style="635" customWidth="1"/>
    <col min="7179" max="7179" width="10.109375" style="635" customWidth="1"/>
    <col min="7180" max="7181" width="8.6640625" style="635" customWidth="1"/>
    <col min="7182" max="7182" width="10.109375" style="635" customWidth="1"/>
    <col min="7183" max="7184" width="8.6640625" style="635" customWidth="1"/>
    <col min="7185" max="7185" width="10.109375" style="635" customWidth="1"/>
    <col min="7186" max="7187" width="8.6640625" style="635" customWidth="1"/>
    <col min="7188" max="7424" width="10.77734375" style="635"/>
    <col min="7425" max="7425" width="2.21875" style="635" customWidth="1"/>
    <col min="7426" max="7426" width="10.109375" style="635" customWidth="1"/>
    <col min="7427" max="7427" width="8.77734375" style="635" customWidth="1"/>
    <col min="7428" max="7428" width="8.6640625" style="635" customWidth="1"/>
    <col min="7429" max="7429" width="10.109375" style="635" customWidth="1"/>
    <col min="7430" max="7431" width="8.6640625" style="635" customWidth="1"/>
    <col min="7432" max="7432" width="10.109375" style="635" customWidth="1"/>
    <col min="7433" max="7434" width="8.6640625" style="635" customWidth="1"/>
    <col min="7435" max="7435" width="10.109375" style="635" customWidth="1"/>
    <col min="7436" max="7437" width="8.6640625" style="635" customWidth="1"/>
    <col min="7438" max="7438" width="10.109375" style="635" customWidth="1"/>
    <col min="7439" max="7440" width="8.6640625" style="635" customWidth="1"/>
    <col min="7441" max="7441" width="10.109375" style="635" customWidth="1"/>
    <col min="7442" max="7443" width="8.6640625" style="635" customWidth="1"/>
    <col min="7444" max="7680" width="10.77734375" style="635"/>
    <col min="7681" max="7681" width="2.21875" style="635" customWidth="1"/>
    <col min="7682" max="7682" width="10.109375" style="635" customWidth="1"/>
    <col min="7683" max="7683" width="8.77734375" style="635" customWidth="1"/>
    <col min="7684" max="7684" width="8.6640625" style="635" customWidth="1"/>
    <col min="7685" max="7685" width="10.109375" style="635" customWidth="1"/>
    <col min="7686" max="7687" width="8.6640625" style="635" customWidth="1"/>
    <col min="7688" max="7688" width="10.109375" style="635" customWidth="1"/>
    <col min="7689" max="7690" width="8.6640625" style="635" customWidth="1"/>
    <col min="7691" max="7691" width="10.109375" style="635" customWidth="1"/>
    <col min="7692" max="7693" width="8.6640625" style="635" customWidth="1"/>
    <col min="7694" max="7694" width="10.109375" style="635" customWidth="1"/>
    <col min="7695" max="7696" width="8.6640625" style="635" customWidth="1"/>
    <col min="7697" max="7697" width="10.109375" style="635" customWidth="1"/>
    <col min="7698" max="7699" width="8.6640625" style="635" customWidth="1"/>
    <col min="7700" max="7936" width="10.77734375" style="635"/>
    <col min="7937" max="7937" width="2.21875" style="635" customWidth="1"/>
    <col min="7938" max="7938" width="10.109375" style="635" customWidth="1"/>
    <col min="7939" max="7939" width="8.77734375" style="635" customWidth="1"/>
    <col min="7940" max="7940" width="8.6640625" style="635" customWidth="1"/>
    <col min="7941" max="7941" width="10.109375" style="635" customWidth="1"/>
    <col min="7942" max="7943" width="8.6640625" style="635" customWidth="1"/>
    <col min="7944" max="7944" width="10.109375" style="635" customWidth="1"/>
    <col min="7945" max="7946" width="8.6640625" style="635" customWidth="1"/>
    <col min="7947" max="7947" width="10.109375" style="635" customWidth="1"/>
    <col min="7948" max="7949" width="8.6640625" style="635" customWidth="1"/>
    <col min="7950" max="7950" width="10.109375" style="635" customWidth="1"/>
    <col min="7951" max="7952" width="8.6640625" style="635" customWidth="1"/>
    <col min="7953" max="7953" width="10.109375" style="635" customWidth="1"/>
    <col min="7954" max="7955" width="8.6640625" style="635" customWidth="1"/>
    <col min="7956" max="8192" width="10.77734375" style="635"/>
    <col min="8193" max="8193" width="2.21875" style="635" customWidth="1"/>
    <col min="8194" max="8194" width="10.109375" style="635" customWidth="1"/>
    <col min="8195" max="8195" width="8.77734375" style="635" customWidth="1"/>
    <col min="8196" max="8196" width="8.6640625" style="635" customWidth="1"/>
    <col min="8197" max="8197" width="10.109375" style="635" customWidth="1"/>
    <col min="8198" max="8199" width="8.6640625" style="635" customWidth="1"/>
    <col min="8200" max="8200" width="10.109375" style="635" customWidth="1"/>
    <col min="8201" max="8202" width="8.6640625" style="635" customWidth="1"/>
    <col min="8203" max="8203" width="10.109375" style="635" customWidth="1"/>
    <col min="8204" max="8205" width="8.6640625" style="635" customWidth="1"/>
    <col min="8206" max="8206" width="10.109375" style="635" customWidth="1"/>
    <col min="8207" max="8208" width="8.6640625" style="635" customWidth="1"/>
    <col min="8209" max="8209" width="10.109375" style="635" customWidth="1"/>
    <col min="8210" max="8211" width="8.6640625" style="635" customWidth="1"/>
    <col min="8212" max="8448" width="10.77734375" style="635"/>
    <col min="8449" max="8449" width="2.21875" style="635" customWidth="1"/>
    <col min="8450" max="8450" width="10.109375" style="635" customWidth="1"/>
    <col min="8451" max="8451" width="8.77734375" style="635" customWidth="1"/>
    <col min="8452" max="8452" width="8.6640625" style="635" customWidth="1"/>
    <col min="8453" max="8453" width="10.109375" style="635" customWidth="1"/>
    <col min="8454" max="8455" width="8.6640625" style="635" customWidth="1"/>
    <col min="8456" max="8456" width="10.109375" style="635" customWidth="1"/>
    <col min="8457" max="8458" width="8.6640625" style="635" customWidth="1"/>
    <col min="8459" max="8459" width="10.109375" style="635" customWidth="1"/>
    <col min="8460" max="8461" width="8.6640625" style="635" customWidth="1"/>
    <col min="8462" max="8462" width="10.109375" style="635" customWidth="1"/>
    <col min="8463" max="8464" width="8.6640625" style="635" customWidth="1"/>
    <col min="8465" max="8465" width="10.109375" style="635" customWidth="1"/>
    <col min="8466" max="8467" width="8.6640625" style="635" customWidth="1"/>
    <col min="8468" max="8704" width="10.77734375" style="635"/>
    <col min="8705" max="8705" width="2.21875" style="635" customWidth="1"/>
    <col min="8706" max="8706" width="10.109375" style="635" customWidth="1"/>
    <col min="8707" max="8707" width="8.77734375" style="635" customWidth="1"/>
    <col min="8708" max="8708" width="8.6640625" style="635" customWidth="1"/>
    <col min="8709" max="8709" width="10.109375" style="635" customWidth="1"/>
    <col min="8710" max="8711" width="8.6640625" style="635" customWidth="1"/>
    <col min="8712" max="8712" width="10.109375" style="635" customWidth="1"/>
    <col min="8713" max="8714" width="8.6640625" style="635" customWidth="1"/>
    <col min="8715" max="8715" width="10.109375" style="635" customWidth="1"/>
    <col min="8716" max="8717" width="8.6640625" style="635" customWidth="1"/>
    <col min="8718" max="8718" width="10.109375" style="635" customWidth="1"/>
    <col min="8719" max="8720" width="8.6640625" style="635" customWidth="1"/>
    <col min="8721" max="8721" width="10.109375" style="635" customWidth="1"/>
    <col min="8722" max="8723" width="8.6640625" style="635" customWidth="1"/>
    <col min="8724" max="8960" width="10.77734375" style="635"/>
    <col min="8961" max="8961" width="2.21875" style="635" customWidth="1"/>
    <col min="8962" max="8962" width="10.109375" style="635" customWidth="1"/>
    <col min="8963" max="8963" width="8.77734375" style="635" customWidth="1"/>
    <col min="8964" max="8964" width="8.6640625" style="635" customWidth="1"/>
    <col min="8965" max="8965" width="10.109375" style="635" customWidth="1"/>
    <col min="8966" max="8967" width="8.6640625" style="635" customWidth="1"/>
    <col min="8968" max="8968" width="10.109375" style="635" customWidth="1"/>
    <col min="8969" max="8970" width="8.6640625" style="635" customWidth="1"/>
    <col min="8971" max="8971" width="10.109375" style="635" customWidth="1"/>
    <col min="8972" max="8973" width="8.6640625" style="635" customWidth="1"/>
    <col min="8974" max="8974" width="10.109375" style="635" customWidth="1"/>
    <col min="8975" max="8976" width="8.6640625" style="635" customWidth="1"/>
    <col min="8977" max="8977" width="10.109375" style="635" customWidth="1"/>
    <col min="8978" max="8979" width="8.6640625" style="635" customWidth="1"/>
    <col min="8980" max="9216" width="10.77734375" style="635"/>
    <col min="9217" max="9217" width="2.21875" style="635" customWidth="1"/>
    <col min="9218" max="9218" width="10.109375" style="635" customWidth="1"/>
    <col min="9219" max="9219" width="8.77734375" style="635" customWidth="1"/>
    <col min="9220" max="9220" width="8.6640625" style="635" customWidth="1"/>
    <col min="9221" max="9221" width="10.109375" style="635" customWidth="1"/>
    <col min="9222" max="9223" width="8.6640625" style="635" customWidth="1"/>
    <col min="9224" max="9224" width="10.109375" style="635" customWidth="1"/>
    <col min="9225" max="9226" width="8.6640625" style="635" customWidth="1"/>
    <col min="9227" max="9227" width="10.109375" style="635" customWidth="1"/>
    <col min="9228" max="9229" width="8.6640625" style="635" customWidth="1"/>
    <col min="9230" max="9230" width="10.109375" style="635" customWidth="1"/>
    <col min="9231" max="9232" width="8.6640625" style="635" customWidth="1"/>
    <col min="9233" max="9233" width="10.109375" style="635" customWidth="1"/>
    <col min="9234" max="9235" width="8.6640625" style="635" customWidth="1"/>
    <col min="9236" max="9472" width="10.77734375" style="635"/>
    <col min="9473" max="9473" width="2.21875" style="635" customWidth="1"/>
    <col min="9474" max="9474" width="10.109375" style="635" customWidth="1"/>
    <col min="9475" max="9475" width="8.77734375" style="635" customWidth="1"/>
    <col min="9476" max="9476" width="8.6640625" style="635" customWidth="1"/>
    <col min="9477" max="9477" width="10.109375" style="635" customWidth="1"/>
    <col min="9478" max="9479" width="8.6640625" style="635" customWidth="1"/>
    <col min="9480" max="9480" width="10.109375" style="635" customWidth="1"/>
    <col min="9481" max="9482" width="8.6640625" style="635" customWidth="1"/>
    <col min="9483" max="9483" width="10.109375" style="635" customWidth="1"/>
    <col min="9484" max="9485" width="8.6640625" style="635" customWidth="1"/>
    <col min="9486" max="9486" width="10.109375" style="635" customWidth="1"/>
    <col min="9487" max="9488" width="8.6640625" style="635" customWidth="1"/>
    <col min="9489" max="9489" width="10.109375" style="635" customWidth="1"/>
    <col min="9490" max="9491" width="8.6640625" style="635" customWidth="1"/>
    <col min="9492" max="9728" width="10.77734375" style="635"/>
    <col min="9729" max="9729" width="2.21875" style="635" customWidth="1"/>
    <col min="9730" max="9730" width="10.109375" style="635" customWidth="1"/>
    <col min="9731" max="9731" width="8.77734375" style="635" customWidth="1"/>
    <col min="9732" max="9732" width="8.6640625" style="635" customWidth="1"/>
    <col min="9733" max="9733" width="10.109375" style="635" customWidth="1"/>
    <col min="9734" max="9735" width="8.6640625" style="635" customWidth="1"/>
    <col min="9736" max="9736" width="10.109375" style="635" customWidth="1"/>
    <col min="9737" max="9738" width="8.6640625" style="635" customWidth="1"/>
    <col min="9739" max="9739" width="10.109375" style="635" customWidth="1"/>
    <col min="9740" max="9741" width="8.6640625" style="635" customWidth="1"/>
    <col min="9742" max="9742" width="10.109375" style="635" customWidth="1"/>
    <col min="9743" max="9744" width="8.6640625" style="635" customWidth="1"/>
    <col min="9745" max="9745" width="10.109375" style="635" customWidth="1"/>
    <col min="9746" max="9747" width="8.6640625" style="635" customWidth="1"/>
    <col min="9748" max="9984" width="10.77734375" style="635"/>
    <col min="9985" max="9985" width="2.21875" style="635" customWidth="1"/>
    <col min="9986" max="9986" width="10.109375" style="635" customWidth="1"/>
    <col min="9987" max="9987" width="8.77734375" style="635" customWidth="1"/>
    <col min="9988" max="9988" width="8.6640625" style="635" customWidth="1"/>
    <col min="9989" max="9989" width="10.109375" style="635" customWidth="1"/>
    <col min="9990" max="9991" width="8.6640625" style="635" customWidth="1"/>
    <col min="9992" max="9992" width="10.109375" style="635" customWidth="1"/>
    <col min="9993" max="9994" width="8.6640625" style="635" customWidth="1"/>
    <col min="9995" max="9995" width="10.109375" style="635" customWidth="1"/>
    <col min="9996" max="9997" width="8.6640625" style="635" customWidth="1"/>
    <col min="9998" max="9998" width="10.109375" style="635" customWidth="1"/>
    <col min="9999" max="10000" width="8.6640625" style="635" customWidth="1"/>
    <col min="10001" max="10001" width="10.109375" style="635" customWidth="1"/>
    <col min="10002" max="10003" width="8.6640625" style="635" customWidth="1"/>
    <col min="10004" max="10240" width="10.77734375" style="635"/>
    <col min="10241" max="10241" width="2.21875" style="635" customWidth="1"/>
    <col min="10242" max="10242" width="10.109375" style="635" customWidth="1"/>
    <col min="10243" max="10243" width="8.77734375" style="635" customWidth="1"/>
    <col min="10244" max="10244" width="8.6640625" style="635" customWidth="1"/>
    <col min="10245" max="10245" width="10.109375" style="635" customWidth="1"/>
    <col min="10246" max="10247" width="8.6640625" style="635" customWidth="1"/>
    <col min="10248" max="10248" width="10.109375" style="635" customWidth="1"/>
    <col min="10249" max="10250" width="8.6640625" style="635" customWidth="1"/>
    <col min="10251" max="10251" width="10.109375" style="635" customWidth="1"/>
    <col min="10252" max="10253" width="8.6640625" style="635" customWidth="1"/>
    <col min="10254" max="10254" width="10.109375" style="635" customWidth="1"/>
    <col min="10255" max="10256" width="8.6640625" style="635" customWidth="1"/>
    <col min="10257" max="10257" width="10.109375" style="635" customWidth="1"/>
    <col min="10258" max="10259" width="8.6640625" style="635" customWidth="1"/>
    <col min="10260" max="10496" width="10.77734375" style="635"/>
    <col min="10497" max="10497" width="2.21875" style="635" customWidth="1"/>
    <col min="10498" max="10498" width="10.109375" style="635" customWidth="1"/>
    <col min="10499" max="10499" width="8.77734375" style="635" customWidth="1"/>
    <col min="10500" max="10500" width="8.6640625" style="635" customWidth="1"/>
    <col min="10501" max="10501" width="10.109375" style="635" customWidth="1"/>
    <col min="10502" max="10503" width="8.6640625" style="635" customWidth="1"/>
    <col min="10504" max="10504" width="10.109375" style="635" customWidth="1"/>
    <col min="10505" max="10506" width="8.6640625" style="635" customWidth="1"/>
    <col min="10507" max="10507" width="10.109375" style="635" customWidth="1"/>
    <col min="10508" max="10509" width="8.6640625" style="635" customWidth="1"/>
    <col min="10510" max="10510" width="10.109375" style="635" customWidth="1"/>
    <col min="10511" max="10512" width="8.6640625" style="635" customWidth="1"/>
    <col min="10513" max="10513" width="10.109375" style="635" customWidth="1"/>
    <col min="10514" max="10515" width="8.6640625" style="635" customWidth="1"/>
    <col min="10516" max="10752" width="10.77734375" style="635"/>
    <col min="10753" max="10753" width="2.21875" style="635" customWidth="1"/>
    <col min="10754" max="10754" width="10.109375" style="635" customWidth="1"/>
    <col min="10755" max="10755" width="8.77734375" style="635" customWidth="1"/>
    <col min="10756" max="10756" width="8.6640625" style="635" customWidth="1"/>
    <col min="10757" max="10757" width="10.109375" style="635" customWidth="1"/>
    <col min="10758" max="10759" width="8.6640625" style="635" customWidth="1"/>
    <col min="10760" max="10760" width="10.109375" style="635" customWidth="1"/>
    <col min="10761" max="10762" width="8.6640625" style="635" customWidth="1"/>
    <col min="10763" max="10763" width="10.109375" style="635" customWidth="1"/>
    <col min="10764" max="10765" width="8.6640625" style="635" customWidth="1"/>
    <col min="10766" max="10766" width="10.109375" style="635" customWidth="1"/>
    <col min="10767" max="10768" width="8.6640625" style="635" customWidth="1"/>
    <col min="10769" max="10769" width="10.109375" style="635" customWidth="1"/>
    <col min="10770" max="10771" width="8.6640625" style="635" customWidth="1"/>
    <col min="10772" max="11008" width="10.77734375" style="635"/>
    <col min="11009" max="11009" width="2.21875" style="635" customWidth="1"/>
    <col min="11010" max="11010" width="10.109375" style="635" customWidth="1"/>
    <col min="11011" max="11011" width="8.77734375" style="635" customWidth="1"/>
    <col min="11012" max="11012" width="8.6640625" style="635" customWidth="1"/>
    <col min="11013" max="11013" width="10.109375" style="635" customWidth="1"/>
    <col min="11014" max="11015" width="8.6640625" style="635" customWidth="1"/>
    <col min="11016" max="11016" width="10.109375" style="635" customWidth="1"/>
    <col min="11017" max="11018" width="8.6640625" style="635" customWidth="1"/>
    <col min="11019" max="11019" width="10.109375" style="635" customWidth="1"/>
    <col min="11020" max="11021" width="8.6640625" style="635" customWidth="1"/>
    <col min="11022" max="11022" width="10.109375" style="635" customWidth="1"/>
    <col min="11023" max="11024" width="8.6640625" style="635" customWidth="1"/>
    <col min="11025" max="11025" width="10.109375" style="635" customWidth="1"/>
    <col min="11026" max="11027" width="8.6640625" style="635" customWidth="1"/>
    <col min="11028" max="11264" width="10.77734375" style="635"/>
    <col min="11265" max="11265" width="2.21875" style="635" customWidth="1"/>
    <col min="11266" max="11266" width="10.109375" style="635" customWidth="1"/>
    <col min="11267" max="11267" width="8.77734375" style="635" customWidth="1"/>
    <col min="11268" max="11268" width="8.6640625" style="635" customWidth="1"/>
    <col min="11269" max="11269" width="10.109375" style="635" customWidth="1"/>
    <col min="11270" max="11271" width="8.6640625" style="635" customWidth="1"/>
    <col min="11272" max="11272" width="10.109375" style="635" customWidth="1"/>
    <col min="11273" max="11274" width="8.6640625" style="635" customWidth="1"/>
    <col min="11275" max="11275" width="10.109375" style="635" customWidth="1"/>
    <col min="11276" max="11277" width="8.6640625" style="635" customWidth="1"/>
    <col min="11278" max="11278" width="10.109375" style="635" customWidth="1"/>
    <col min="11279" max="11280" width="8.6640625" style="635" customWidth="1"/>
    <col min="11281" max="11281" width="10.109375" style="635" customWidth="1"/>
    <col min="11282" max="11283" width="8.6640625" style="635" customWidth="1"/>
    <col min="11284" max="11520" width="10.77734375" style="635"/>
    <col min="11521" max="11521" width="2.21875" style="635" customWidth="1"/>
    <col min="11522" max="11522" width="10.109375" style="635" customWidth="1"/>
    <col min="11523" max="11523" width="8.77734375" style="635" customWidth="1"/>
    <col min="11524" max="11524" width="8.6640625" style="635" customWidth="1"/>
    <col min="11525" max="11525" width="10.109375" style="635" customWidth="1"/>
    <col min="11526" max="11527" width="8.6640625" style="635" customWidth="1"/>
    <col min="11528" max="11528" width="10.109375" style="635" customWidth="1"/>
    <col min="11529" max="11530" width="8.6640625" style="635" customWidth="1"/>
    <col min="11531" max="11531" width="10.109375" style="635" customWidth="1"/>
    <col min="11532" max="11533" width="8.6640625" style="635" customWidth="1"/>
    <col min="11534" max="11534" width="10.109375" style="635" customWidth="1"/>
    <col min="11535" max="11536" width="8.6640625" style="635" customWidth="1"/>
    <col min="11537" max="11537" width="10.109375" style="635" customWidth="1"/>
    <col min="11538" max="11539" width="8.6640625" style="635" customWidth="1"/>
    <col min="11540" max="11776" width="10.77734375" style="635"/>
    <col min="11777" max="11777" width="2.21875" style="635" customWidth="1"/>
    <col min="11778" max="11778" width="10.109375" style="635" customWidth="1"/>
    <col min="11779" max="11779" width="8.77734375" style="635" customWidth="1"/>
    <col min="11780" max="11780" width="8.6640625" style="635" customWidth="1"/>
    <col min="11781" max="11781" width="10.109375" style="635" customWidth="1"/>
    <col min="11782" max="11783" width="8.6640625" style="635" customWidth="1"/>
    <col min="11784" max="11784" width="10.109375" style="635" customWidth="1"/>
    <col min="11785" max="11786" width="8.6640625" style="635" customWidth="1"/>
    <col min="11787" max="11787" width="10.109375" style="635" customWidth="1"/>
    <col min="11788" max="11789" width="8.6640625" style="635" customWidth="1"/>
    <col min="11790" max="11790" width="10.109375" style="635" customWidth="1"/>
    <col min="11791" max="11792" width="8.6640625" style="635" customWidth="1"/>
    <col min="11793" max="11793" width="10.109375" style="635" customWidth="1"/>
    <col min="11794" max="11795" width="8.6640625" style="635" customWidth="1"/>
    <col min="11796" max="12032" width="10.77734375" style="635"/>
    <col min="12033" max="12033" width="2.21875" style="635" customWidth="1"/>
    <col min="12034" max="12034" width="10.109375" style="635" customWidth="1"/>
    <col min="12035" max="12035" width="8.77734375" style="635" customWidth="1"/>
    <col min="12036" max="12036" width="8.6640625" style="635" customWidth="1"/>
    <col min="12037" max="12037" width="10.109375" style="635" customWidth="1"/>
    <col min="12038" max="12039" width="8.6640625" style="635" customWidth="1"/>
    <col min="12040" max="12040" width="10.109375" style="635" customWidth="1"/>
    <col min="12041" max="12042" width="8.6640625" style="635" customWidth="1"/>
    <col min="12043" max="12043" width="10.109375" style="635" customWidth="1"/>
    <col min="12044" max="12045" width="8.6640625" style="635" customWidth="1"/>
    <col min="12046" max="12046" width="10.109375" style="635" customWidth="1"/>
    <col min="12047" max="12048" width="8.6640625" style="635" customWidth="1"/>
    <col min="12049" max="12049" width="10.109375" style="635" customWidth="1"/>
    <col min="12050" max="12051" width="8.6640625" style="635" customWidth="1"/>
    <col min="12052" max="12288" width="10.77734375" style="635"/>
    <col min="12289" max="12289" width="2.21875" style="635" customWidth="1"/>
    <col min="12290" max="12290" width="10.109375" style="635" customWidth="1"/>
    <col min="12291" max="12291" width="8.77734375" style="635" customWidth="1"/>
    <col min="12292" max="12292" width="8.6640625" style="635" customWidth="1"/>
    <col min="12293" max="12293" width="10.109375" style="635" customWidth="1"/>
    <col min="12294" max="12295" width="8.6640625" style="635" customWidth="1"/>
    <col min="12296" max="12296" width="10.109375" style="635" customWidth="1"/>
    <col min="12297" max="12298" width="8.6640625" style="635" customWidth="1"/>
    <col min="12299" max="12299" width="10.109375" style="635" customWidth="1"/>
    <col min="12300" max="12301" width="8.6640625" style="635" customWidth="1"/>
    <col min="12302" max="12302" width="10.109375" style="635" customWidth="1"/>
    <col min="12303" max="12304" width="8.6640625" style="635" customWidth="1"/>
    <col min="12305" max="12305" width="10.109375" style="635" customWidth="1"/>
    <col min="12306" max="12307" width="8.6640625" style="635" customWidth="1"/>
    <col min="12308" max="12544" width="10.77734375" style="635"/>
    <col min="12545" max="12545" width="2.21875" style="635" customWidth="1"/>
    <col min="12546" max="12546" width="10.109375" style="635" customWidth="1"/>
    <col min="12547" max="12547" width="8.77734375" style="635" customWidth="1"/>
    <col min="12548" max="12548" width="8.6640625" style="635" customWidth="1"/>
    <col min="12549" max="12549" width="10.109375" style="635" customWidth="1"/>
    <col min="12550" max="12551" width="8.6640625" style="635" customWidth="1"/>
    <col min="12552" max="12552" width="10.109375" style="635" customWidth="1"/>
    <col min="12553" max="12554" width="8.6640625" style="635" customWidth="1"/>
    <col min="12555" max="12555" width="10.109375" style="635" customWidth="1"/>
    <col min="12556" max="12557" width="8.6640625" style="635" customWidth="1"/>
    <col min="12558" max="12558" width="10.109375" style="635" customWidth="1"/>
    <col min="12559" max="12560" width="8.6640625" style="635" customWidth="1"/>
    <col min="12561" max="12561" width="10.109375" style="635" customWidth="1"/>
    <col min="12562" max="12563" width="8.6640625" style="635" customWidth="1"/>
    <col min="12564" max="12800" width="10.77734375" style="635"/>
    <col min="12801" max="12801" width="2.21875" style="635" customWidth="1"/>
    <col min="12802" max="12802" width="10.109375" style="635" customWidth="1"/>
    <col min="12803" max="12803" width="8.77734375" style="635" customWidth="1"/>
    <col min="12804" max="12804" width="8.6640625" style="635" customWidth="1"/>
    <col min="12805" max="12805" width="10.109375" style="635" customWidth="1"/>
    <col min="12806" max="12807" width="8.6640625" style="635" customWidth="1"/>
    <col min="12808" max="12808" width="10.109375" style="635" customWidth="1"/>
    <col min="12809" max="12810" width="8.6640625" style="635" customWidth="1"/>
    <col min="12811" max="12811" width="10.109375" style="635" customWidth="1"/>
    <col min="12812" max="12813" width="8.6640625" style="635" customWidth="1"/>
    <col min="12814" max="12814" width="10.109375" style="635" customWidth="1"/>
    <col min="12815" max="12816" width="8.6640625" style="635" customWidth="1"/>
    <col min="12817" max="12817" width="10.109375" style="635" customWidth="1"/>
    <col min="12818" max="12819" width="8.6640625" style="635" customWidth="1"/>
    <col min="12820" max="13056" width="10.77734375" style="635"/>
    <col min="13057" max="13057" width="2.21875" style="635" customWidth="1"/>
    <col min="13058" max="13058" width="10.109375" style="635" customWidth="1"/>
    <col min="13059" max="13059" width="8.77734375" style="635" customWidth="1"/>
    <col min="13060" max="13060" width="8.6640625" style="635" customWidth="1"/>
    <col min="13061" max="13061" width="10.109375" style="635" customWidth="1"/>
    <col min="13062" max="13063" width="8.6640625" style="635" customWidth="1"/>
    <col min="13064" max="13064" width="10.109375" style="635" customWidth="1"/>
    <col min="13065" max="13066" width="8.6640625" style="635" customWidth="1"/>
    <col min="13067" max="13067" width="10.109375" style="635" customWidth="1"/>
    <col min="13068" max="13069" width="8.6640625" style="635" customWidth="1"/>
    <col min="13070" max="13070" width="10.109375" style="635" customWidth="1"/>
    <col min="13071" max="13072" width="8.6640625" style="635" customWidth="1"/>
    <col min="13073" max="13073" width="10.109375" style="635" customWidth="1"/>
    <col min="13074" max="13075" width="8.6640625" style="635" customWidth="1"/>
    <col min="13076" max="13312" width="10.77734375" style="635"/>
    <col min="13313" max="13313" width="2.21875" style="635" customWidth="1"/>
    <col min="13314" max="13314" width="10.109375" style="635" customWidth="1"/>
    <col min="13315" max="13315" width="8.77734375" style="635" customWidth="1"/>
    <col min="13316" max="13316" width="8.6640625" style="635" customWidth="1"/>
    <col min="13317" max="13317" width="10.109375" style="635" customWidth="1"/>
    <col min="13318" max="13319" width="8.6640625" style="635" customWidth="1"/>
    <col min="13320" max="13320" width="10.109375" style="635" customWidth="1"/>
    <col min="13321" max="13322" width="8.6640625" style="635" customWidth="1"/>
    <col min="13323" max="13323" width="10.109375" style="635" customWidth="1"/>
    <col min="13324" max="13325" width="8.6640625" style="635" customWidth="1"/>
    <col min="13326" max="13326" width="10.109375" style="635" customWidth="1"/>
    <col min="13327" max="13328" width="8.6640625" style="635" customWidth="1"/>
    <col min="13329" max="13329" width="10.109375" style="635" customWidth="1"/>
    <col min="13330" max="13331" width="8.6640625" style="635" customWidth="1"/>
    <col min="13332" max="13568" width="10.77734375" style="635"/>
    <col min="13569" max="13569" width="2.21875" style="635" customWidth="1"/>
    <col min="13570" max="13570" width="10.109375" style="635" customWidth="1"/>
    <col min="13571" max="13571" width="8.77734375" style="635" customWidth="1"/>
    <col min="13572" max="13572" width="8.6640625" style="635" customWidth="1"/>
    <col min="13573" max="13573" width="10.109375" style="635" customWidth="1"/>
    <col min="13574" max="13575" width="8.6640625" style="635" customWidth="1"/>
    <col min="13576" max="13576" width="10.109375" style="635" customWidth="1"/>
    <col min="13577" max="13578" width="8.6640625" style="635" customWidth="1"/>
    <col min="13579" max="13579" width="10.109375" style="635" customWidth="1"/>
    <col min="13580" max="13581" width="8.6640625" style="635" customWidth="1"/>
    <col min="13582" max="13582" width="10.109375" style="635" customWidth="1"/>
    <col min="13583" max="13584" width="8.6640625" style="635" customWidth="1"/>
    <col min="13585" max="13585" width="10.109375" style="635" customWidth="1"/>
    <col min="13586" max="13587" width="8.6640625" style="635" customWidth="1"/>
    <col min="13588" max="13824" width="10.77734375" style="635"/>
    <col min="13825" max="13825" width="2.21875" style="635" customWidth="1"/>
    <col min="13826" max="13826" width="10.109375" style="635" customWidth="1"/>
    <col min="13827" max="13827" width="8.77734375" style="635" customWidth="1"/>
    <col min="13828" max="13828" width="8.6640625" style="635" customWidth="1"/>
    <col min="13829" max="13829" width="10.109375" style="635" customWidth="1"/>
    <col min="13830" max="13831" width="8.6640625" style="635" customWidth="1"/>
    <col min="13832" max="13832" width="10.109375" style="635" customWidth="1"/>
    <col min="13833" max="13834" width="8.6640625" style="635" customWidth="1"/>
    <col min="13835" max="13835" width="10.109375" style="635" customWidth="1"/>
    <col min="13836" max="13837" width="8.6640625" style="635" customWidth="1"/>
    <col min="13838" max="13838" width="10.109375" style="635" customWidth="1"/>
    <col min="13839" max="13840" width="8.6640625" style="635" customWidth="1"/>
    <col min="13841" max="13841" width="10.109375" style="635" customWidth="1"/>
    <col min="13842" max="13843" width="8.6640625" style="635" customWidth="1"/>
    <col min="13844" max="14080" width="10.77734375" style="635"/>
    <col min="14081" max="14081" width="2.21875" style="635" customWidth="1"/>
    <col min="14082" max="14082" width="10.109375" style="635" customWidth="1"/>
    <col min="14083" max="14083" width="8.77734375" style="635" customWidth="1"/>
    <col min="14084" max="14084" width="8.6640625" style="635" customWidth="1"/>
    <col min="14085" max="14085" width="10.109375" style="635" customWidth="1"/>
    <col min="14086" max="14087" width="8.6640625" style="635" customWidth="1"/>
    <col min="14088" max="14088" width="10.109375" style="635" customWidth="1"/>
    <col min="14089" max="14090" width="8.6640625" style="635" customWidth="1"/>
    <col min="14091" max="14091" width="10.109375" style="635" customWidth="1"/>
    <col min="14092" max="14093" width="8.6640625" style="635" customWidth="1"/>
    <col min="14094" max="14094" width="10.109375" style="635" customWidth="1"/>
    <col min="14095" max="14096" width="8.6640625" style="635" customWidth="1"/>
    <col min="14097" max="14097" width="10.109375" style="635" customWidth="1"/>
    <col min="14098" max="14099" width="8.6640625" style="635" customWidth="1"/>
    <col min="14100" max="14336" width="10.77734375" style="635"/>
    <col min="14337" max="14337" width="2.21875" style="635" customWidth="1"/>
    <col min="14338" max="14338" width="10.109375" style="635" customWidth="1"/>
    <col min="14339" max="14339" width="8.77734375" style="635" customWidth="1"/>
    <col min="14340" max="14340" width="8.6640625" style="635" customWidth="1"/>
    <col min="14341" max="14341" width="10.109375" style="635" customWidth="1"/>
    <col min="14342" max="14343" width="8.6640625" style="635" customWidth="1"/>
    <col min="14344" max="14344" width="10.109375" style="635" customWidth="1"/>
    <col min="14345" max="14346" width="8.6640625" style="635" customWidth="1"/>
    <col min="14347" max="14347" width="10.109375" style="635" customWidth="1"/>
    <col min="14348" max="14349" width="8.6640625" style="635" customWidth="1"/>
    <col min="14350" max="14350" width="10.109375" style="635" customWidth="1"/>
    <col min="14351" max="14352" width="8.6640625" style="635" customWidth="1"/>
    <col min="14353" max="14353" width="10.109375" style="635" customWidth="1"/>
    <col min="14354" max="14355" width="8.6640625" style="635" customWidth="1"/>
    <col min="14356" max="14592" width="10.77734375" style="635"/>
    <col min="14593" max="14593" width="2.21875" style="635" customWidth="1"/>
    <col min="14594" max="14594" width="10.109375" style="635" customWidth="1"/>
    <col min="14595" max="14595" width="8.77734375" style="635" customWidth="1"/>
    <col min="14596" max="14596" width="8.6640625" style="635" customWidth="1"/>
    <col min="14597" max="14597" width="10.109375" style="635" customWidth="1"/>
    <col min="14598" max="14599" width="8.6640625" style="635" customWidth="1"/>
    <col min="14600" max="14600" width="10.109375" style="635" customWidth="1"/>
    <col min="14601" max="14602" width="8.6640625" style="635" customWidth="1"/>
    <col min="14603" max="14603" width="10.109375" style="635" customWidth="1"/>
    <col min="14604" max="14605" width="8.6640625" style="635" customWidth="1"/>
    <col min="14606" max="14606" width="10.109375" style="635" customWidth="1"/>
    <col min="14607" max="14608" width="8.6640625" style="635" customWidth="1"/>
    <col min="14609" max="14609" width="10.109375" style="635" customWidth="1"/>
    <col min="14610" max="14611" width="8.6640625" style="635" customWidth="1"/>
    <col min="14612" max="14848" width="10.77734375" style="635"/>
    <col min="14849" max="14849" width="2.21875" style="635" customWidth="1"/>
    <col min="14850" max="14850" width="10.109375" style="635" customWidth="1"/>
    <col min="14851" max="14851" width="8.77734375" style="635" customWidth="1"/>
    <col min="14852" max="14852" width="8.6640625" style="635" customWidth="1"/>
    <col min="14853" max="14853" width="10.109375" style="635" customWidth="1"/>
    <col min="14854" max="14855" width="8.6640625" style="635" customWidth="1"/>
    <col min="14856" max="14856" width="10.109375" style="635" customWidth="1"/>
    <col min="14857" max="14858" width="8.6640625" style="635" customWidth="1"/>
    <col min="14859" max="14859" width="10.109375" style="635" customWidth="1"/>
    <col min="14860" max="14861" width="8.6640625" style="635" customWidth="1"/>
    <col min="14862" max="14862" width="10.109375" style="635" customWidth="1"/>
    <col min="14863" max="14864" width="8.6640625" style="635" customWidth="1"/>
    <col min="14865" max="14865" width="10.109375" style="635" customWidth="1"/>
    <col min="14866" max="14867" width="8.6640625" style="635" customWidth="1"/>
    <col min="14868" max="15104" width="10.77734375" style="635"/>
    <col min="15105" max="15105" width="2.21875" style="635" customWidth="1"/>
    <col min="15106" max="15106" width="10.109375" style="635" customWidth="1"/>
    <col min="15107" max="15107" width="8.77734375" style="635" customWidth="1"/>
    <col min="15108" max="15108" width="8.6640625" style="635" customWidth="1"/>
    <col min="15109" max="15109" width="10.109375" style="635" customWidth="1"/>
    <col min="15110" max="15111" width="8.6640625" style="635" customWidth="1"/>
    <col min="15112" max="15112" width="10.109375" style="635" customWidth="1"/>
    <col min="15113" max="15114" width="8.6640625" style="635" customWidth="1"/>
    <col min="15115" max="15115" width="10.109375" style="635" customWidth="1"/>
    <col min="15116" max="15117" width="8.6640625" style="635" customWidth="1"/>
    <col min="15118" max="15118" width="10.109375" style="635" customWidth="1"/>
    <col min="15119" max="15120" width="8.6640625" style="635" customWidth="1"/>
    <col min="15121" max="15121" width="10.109375" style="635" customWidth="1"/>
    <col min="15122" max="15123" width="8.6640625" style="635" customWidth="1"/>
    <col min="15124" max="15360" width="10.77734375" style="635"/>
    <col min="15361" max="15361" width="2.21875" style="635" customWidth="1"/>
    <col min="15362" max="15362" width="10.109375" style="635" customWidth="1"/>
    <col min="15363" max="15363" width="8.77734375" style="635" customWidth="1"/>
    <col min="15364" max="15364" width="8.6640625" style="635" customWidth="1"/>
    <col min="15365" max="15365" width="10.109375" style="635" customWidth="1"/>
    <col min="15366" max="15367" width="8.6640625" style="635" customWidth="1"/>
    <col min="15368" max="15368" width="10.109375" style="635" customWidth="1"/>
    <col min="15369" max="15370" width="8.6640625" style="635" customWidth="1"/>
    <col min="15371" max="15371" width="10.109375" style="635" customWidth="1"/>
    <col min="15372" max="15373" width="8.6640625" style="635" customWidth="1"/>
    <col min="15374" max="15374" width="10.109375" style="635" customWidth="1"/>
    <col min="15375" max="15376" width="8.6640625" style="635" customWidth="1"/>
    <col min="15377" max="15377" width="10.109375" style="635" customWidth="1"/>
    <col min="15378" max="15379" width="8.6640625" style="635" customWidth="1"/>
    <col min="15380" max="15616" width="10.77734375" style="635"/>
    <col min="15617" max="15617" width="2.21875" style="635" customWidth="1"/>
    <col min="15618" max="15618" width="10.109375" style="635" customWidth="1"/>
    <col min="15619" max="15619" width="8.77734375" style="635" customWidth="1"/>
    <col min="15620" max="15620" width="8.6640625" style="635" customWidth="1"/>
    <col min="15621" max="15621" width="10.109375" style="635" customWidth="1"/>
    <col min="15622" max="15623" width="8.6640625" style="635" customWidth="1"/>
    <col min="15624" max="15624" width="10.109375" style="635" customWidth="1"/>
    <col min="15625" max="15626" width="8.6640625" style="635" customWidth="1"/>
    <col min="15627" max="15627" width="10.109375" style="635" customWidth="1"/>
    <col min="15628" max="15629" width="8.6640625" style="635" customWidth="1"/>
    <col min="15630" max="15630" width="10.109375" style="635" customWidth="1"/>
    <col min="15631" max="15632" width="8.6640625" style="635" customWidth="1"/>
    <col min="15633" max="15633" width="10.109375" style="635" customWidth="1"/>
    <col min="15634" max="15635" width="8.6640625" style="635" customWidth="1"/>
    <col min="15636" max="15872" width="10.77734375" style="635"/>
    <col min="15873" max="15873" width="2.21875" style="635" customWidth="1"/>
    <col min="15874" max="15874" width="10.109375" style="635" customWidth="1"/>
    <col min="15875" max="15875" width="8.77734375" style="635" customWidth="1"/>
    <col min="15876" max="15876" width="8.6640625" style="635" customWidth="1"/>
    <col min="15877" max="15877" width="10.109375" style="635" customWidth="1"/>
    <col min="15878" max="15879" width="8.6640625" style="635" customWidth="1"/>
    <col min="15880" max="15880" width="10.109375" style="635" customWidth="1"/>
    <col min="15881" max="15882" width="8.6640625" style="635" customWidth="1"/>
    <col min="15883" max="15883" width="10.109375" style="635" customWidth="1"/>
    <col min="15884" max="15885" width="8.6640625" style="635" customWidth="1"/>
    <col min="15886" max="15886" width="10.109375" style="635" customWidth="1"/>
    <col min="15887" max="15888" width="8.6640625" style="635" customWidth="1"/>
    <col min="15889" max="15889" width="10.109375" style="635" customWidth="1"/>
    <col min="15890" max="15891" width="8.6640625" style="635" customWidth="1"/>
    <col min="15892" max="16128" width="10.77734375" style="635"/>
    <col min="16129" max="16129" width="2.21875" style="635" customWidth="1"/>
    <col min="16130" max="16130" width="10.109375" style="635" customWidth="1"/>
    <col min="16131" max="16131" width="8.77734375" style="635" customWidth="1"/>
    <col min="16132" max="16132" width="8.6640625" style="635" customWidth="1"/>
    <col min="16133" max="16133" width="10.109375" style="635" customWidth="1"/>
    <col min="16134" max="16135" width="8.6640625" style="635" customWidth="1"/>
    <col min="16136" max="16136" width="10.109375" style="635" customWidth="1"/>
    <col min="16137" max="16138" width="8.6640625" style="635" customWidth="1"/>
    <col min="16139" max="16139" width="10.109375" style="635" customWidth="1"/>
    <col min="16140" max="16141" width="8.6640625" style="635" customWidth="1"/>
    <col min="16142" max="16142" width="10.109375" style="635" customWidth="1"/>
    <col min="16143" max="16144" width="8.6640625" style="635" customWidth="1"/>
    <col min="16145" max="16145" width="10.109375" style="635" customWidth="1"/>
    <col min="16146" max="16147" width="8.6640625" style="635" customWidth="1"/>
    <col min="16148" max="16384" width="10.77734375" style="635"/>
  </cols>
  <sheetData>
    <row r="1" spans="1:19" s="110" customFormat="1" ht="18" customHeight="1">
      <c r="A1" s="98"/>
      <c r="B1" s="99" t="s">
        <v>62</v>
      </c>
      <c r="C1" s="100"/>
      <c r="D1" s="101"/>
      <c r="E1" s="100"/>
      <c r="F1" s="100"/>
      <c r="G1" s="100"/>
      <c r="H1" s="100"/>
      <c r="I1" s="102" t="s">
        <v>63</v>
      </c>
      <c r="J1" s="103"/>
      <c r="K1" s="104"/>
      <c r="L1" s="104"/>
      <c r="M1" s="105"/>
      <c r="N1" s="106"/>
      <c r="O1" s="107" t="s">
        <v>64</v>
      </c>
      <c r="P1" s="108"/>
      <c r="Q1" s="100"/>
      <c r="R1" s="108"/>
      <c r="S1" s="109"/>
    </row>
    <row r="2" spans="1:19" s="110" customFormat="1" ht="18" customHeight="1" thickBot="1">
      <c r="B2" s="111" t="s">
        <v>65</v>
      </c>
      <c r="C2" s="112"/>
      <c r="D2" s="113">
        <f>県下新聞別集計!T33</f>
        <v>0</v>
      </c>
      <c r="E2" s="114"/>
      <c r="F2" s="114"/>
      <c r="G2" s="114"/>
      <c r="H2" s="114"/>
      <c r="I2" s="115" t="s">
        <v>66</v>
      </c>
      <c r="J2" s="116"/>
      <c r="K2" s="114"/>
      <c r="L2" s="114"/>
      <c r="M2" s="117"/>
      <c r="N2" s="118"/>
      <c r="O2" s="115" t="s">
        <v>67</v>
      </c>
      <c r="P2" s="819"/>
      <c r="Q2" s="820"/>
      <c r="R2" s="820"/>
      <c r="S2" s="821"/>
    </row>
    <row r="3" spans="1:19" s="119" customFormat="1" ht="10.5" customHeight="1">
      <c r="B3" s="120"/>
      <c r="C3" s="121"/>
      <c r="D3" s="122"/>
      <c r="E3" s="120"/>
      <c r="F3" s="121"/>
      <c r="G3" s="122"/>
      <c r="H3" s="120"/>
      <c r="I3" s="121"/>
      <c r="J3" s="122"/>
      <c r="K3" s="120"/>
      <c r="L3" s="121"/>
      <c r="M3" s="122"/>
      <c r="N3" s="120"/>
      <c r="O3" s="121"/>
      <c r="P3" s="122"/>
      <c r="Q3" s="120"/>
      <c r="R3" s="121"/>
      <c r="S3" s="122"/>
    </row>
    <row r="4" spans="1:19" s="119" customFormat="1" ht="18" customHeight="1">
      <c r="B4" s="123" t="s">
        <v>68</v>
      </c>
      <c r="C4" s="124"/>
      <c r="D4" s="125" t="s">
        <v>69</v>
      </c>
      <c r="E4" s="126">
        <f>+G104+J104+M104+P104+S104</f>
        <v>0</v>
      </c>
      <c r="F4" s="125" t="s">
        <v>70</v>
      </c>
      <c r="G4" s="126">
        <f>県下新聞別集計!S5</f>
        <v>97270</v>
      </c>
      <c r="I4" s="127" t="s">
        <v>71</v>
      </c>
      <c r="J4" s="128">
        <f>G102+J102+M102+P102+S102</f>
        <v>0</v>
      </c>
      <c r="K4" s="129">
        <f>F102+I102+L102+O102+R102</f>
        <v>92200</v>
      </c>
      <c r="L4" s="130" t="s">
        <v>72</v>
      </c>
      <c r="M4" s="127" t="s">
        <v>73</v>
      </c>
      <c r="N4" s="128">
        <f>G103+J103+M103+P103+S103</f>
        <v>0</v>
      </c>
      <c r="O4" s="129">
        <f>F103+I103+L103+O103+R103</f>
        <v>5070</v>
      </c>
      <c r="P4" s="131" t="s">
        <v>72</v>
      </c>
      <c r="S4" s="132" t="s">
        <v>74</v>
      </c>
    </row>
    <row r="5" spans="1:19" s="119" customFormat="1" ht="10.5" customHeight="1" thickBot="1">
      <c r="B5" s="120"/>
      <c r="C5" s="121"/>
      <c r="D5" s="122"/>
      <c r="E5" s="120"/>
      <c r="F5" s="121"/>
      <c r="G5" s="122"/>
      <c r="H5" s="120"/>
      <c r="I5" s="121"/>
      <c r="J5" s="122"/>
      <c r="K5" s="120"/>
      <c r="L5" s="121"/>
      <c r="M5" s="122"/>
      <c r="N5" s="120"/>
      <c r="O5" s="121"/>
      <c r="P5" s="122"/>
      <c r="Q5" s="120"/>
      <c r="R5" s="121"/>
      <c r="S5" s="122"/>
    </row>
    <row r="6" spans="1:19" s="119" customFormat="1" ht="15" customHeight="1">
      <c r="B6" s="133" t="s">
        <v>75</v>
      </c>
      <c r="C6" s="134"/>
      <c r="D6" s="135"/>
      <c r="E6" s="136" t="s">
        <v>76</v>
      </c>
      <c r="F6" s="137"/>
      <c r="G6" s="138"/>
      <c r="H6" s="139" t="s">
        <v>77</v>
      </c>
      <c r="I6" s="137"/>
      <c r="J6" s="138"/>
      <c r="K6" s="140" t="s">
        <v>78</v>
      </c>
      <c r="L6" s="137"/>
      <c r="M6" s="141"/>
      <c r="N6" s="140" t="s">
        <v>79</v>
      </c>
      <c r="O6" s="137"/>
      <c r="P6" s="141"/>
      <c r="Q6" s="142" t="s">
        <v>80</v>
      </c>
      <c r="R6" s="137"/>
      <c r="S6" s="143"/>
    </row>
    <row r="7" spans="1:19" s="131" customFormat="1" ht="15" customHeight="1">
      <c r="B7" s="144" t="s">
        <v>81</v>
      </c>
      <c r="C7" s="145" t="s">
        <v>82</v>
      </c>
      <c r="D7" s="146" t="s">
        <v>83</v>
      </c>
      <c r="E7" s="147" t="s">
        <v>81</v>
      </c>
      <c r="F7" s="145" t="s">
        <v>84</v>
      </c>
      <c r="G7" s="148" t="s">
        <v>85</v>
      </c>
      <c r="H7" s="149" t="s">
        <v>81</v>
      </c>
      <c r="I7" s="145" t="s">
        <v>84</v>
      </c>
      <c r="J7" s="150" t="s">
        <v>85</v>
      </c>
      <c r="K7" s="149" t="s">
        <v>81</v>
      </c>
      <c r="L7" s="145" t="s">
        <v>84</v>
      </c>
      <c r="M7" s="150" t="s">
        <v>85</v>
      </c>
      <c r="N7" s="149" t="s">
        <v>81</v>
      </c>
      <c r="O7" s="145" t="s">
        <v>84</v>
      </c>
      <c r="P7" s="150" t="s">
        <v>85</v>
      </c>
      <c r="Q7" s="149" t="s">
        <v>81</v>
      </c>
      <c r="R7" s="145" t="s">
        <v>84</v>
      </c>
      <c r="S7" s="151" t="s">
        <v>85</v>
      </c>
    </row>
    <row r="8" spans="1:19" s="119" customFormat="1" ht="15" customHeight="1">
      <c r="B8" s="152" t="s">
        <v>86</v>
      </c>
      <c r="C8" s="153">
        <v>1770</v>
      </c>
      <c r="D8" s="684">
        <f t="shared" ref="D8:D50" si="0">G8+J8+M8+P8+S8</f>
        <v>0</v>
      </c>
      <c r="E8" s="155" t="s">
        <v>86</v>
      </c>
      <c r="F8" s="153">
        <v>1670</v>
      </c>
      <c r="G8" s="154"/>
      <c r="H8" s="156"/>
      <c r="I8" s="153"/>
      <c r="J8" s="157"/>
      <c r="K8" s="156" t="s">
        <v>87</v>
      </c>
      <c r="L8" s="153">
        <v>50</v>
      </c>
      <c r="M8" s="157"/>
      <c r="N8" s="158"/>
      <c r="O8" s="159"/>
      <c r="P8" s="160"/>
      <c r="Q8" s="161" t="s">
        <v>87</v>
      </c>
      <c r="R8" s="162">
        <v>50</v>
      </c>
      <c r="S8" s="163"/>
    </row>
    <row r="9" spans="1:19" s="119" customFormat="1" ht="15" customHeight="1">
      <c r="B9" s="164" t="s">
        <v>88</v>
      </c>
      <c r="C9" s="165">
        <v>1920</v>
      </c>
      <c r="D9" s="685">
        <f t="shared" si="0"/>
        <v>0</v>
      </c>
      <c r="E9" s="167" t="s">
        <v>88</v>
      </c>
      <c r="F9" s="165">
        <v>1690</v>
      </c>
      <c r="G9" s="166"/>
      <c r="H9" s="168"/>
      <c r="I9" s="165"/>
      <c r="J9" s="169"/>
      <c r="K9" s="168" t="s">
        <v>89</v>
      </c>
      <c r="L9" s="165">
        <v>120</v>
      </c>
      <c r="M9" s="169"/>
      <c r="N9" s="168"/>
      <c r="O9" s="165"/>
      <c r="P9" s="166"/>
      <c r="Q9" s="170" t="s">
        <v>89</v>
      </c>
      <c r="R9" s="171">
        <v>110</v>
      </c>
      <c r="S9" s="172"/>
    </row>
    <row r="10" spans="1:19" s="119" customFormat="1" ht="15" customHeight="1">
      <c r="B10" s="173" t="s">
        <v>90</v>
      </c>
      <c r="C10" s="159">
        <v>760</v>
      </c>
      <c r="D10" s="686">
        <f t="shared" si="0"/>
        <v>0</v>
      </c>
      <c r="E10" s="174" t="s">
        <v>90</v>
      </c>
      <c r="F10" s="159">
        <v>760</v>
      </c>
      <c r="G10" s="160"/>
      <c r="H10" s="158"/>
      <c r="I10" s="159"/>
      <c r="J10" s="175"/>
      <c r="K10" s="158"/>
      <c r="L10" s="159"/>
      <c r="M10" s="175"/>
      <c r="N10" s="158"/>
      <c r="O10" s="159"/>
      <c r="P10" s="160"/>
      <c r="Q10" s="176"/>
      <c r="R10" s="177"/>
      <c r="S10" s="163"/>
    </row>
    <row r="11" spans="1:19" s="119" customFormat="1" ht="15" customHeight="1">
      <c r="B11" s="164" t="s">
        <v>91</v>
      </c>
      <c r="C11" s="165">
        <v>1390</v>
      </c>
      <c r="D11" s="685">
        <f t="shared" si="0"/>
        <v>0</v>
      </c>
      <c r="E11" s="167" t="s">
        <v>91</v>
      </c>
      <c r="F11" s="165">
        <v>1160</v>
      </c>
      <c r="G11" s="166"/>
      <c r="H11" s="168"/>
      <c r="I11" s="165"/>
      <c r="J11" s="169"/>
      <c r="K11" s="168" t="s">
        <v>92</v>
      </c>
      <c r="L11" s="165">
        <v>40</v>
      </c>
      <c r="M11" s="169"/>
      <c r="N11" s="168" t="s">
        <v>93</v>
      </c>
      <c r="O11" s="165">
        <v>10</v>
      </c>
      <c r="P11" s="166"/>
      <c r="Q11" s="170" t="s">
        <v>94</v>
      </c>
      <c r="R11" s="171">
        <v>180</v>
      </c>
      <c r="S11" s="172"/>
    </row>
    <row r="12" spans="1:19" s="119" customFormat="1" ht="15" customHeight="1">
      <c r="B12" s="173" t="s">
        <v>95</v>
      </c>
      <c r="C12" s="159">
        <v>900</v>
      </c>
      <c r="D12" s="686">
        <f t="shared" si="0"/>
        <v>0</v>
      </c>
      <c r="E12" s="174" t="s">
        <v>95</v>
      </c>
      <c r="F12" s="159">
        <v>830</v>
      </c>
      <c r="G12" s="160"/>
      <c r="H12" s="158"/>
      <c r="I12" s="159"/>
      <c r="J12" s="175"/>
      <c r="K12" s="158" t="s">
        <v>96</v>
      </c>
      <c r="L12" s="159">
        <v>40</v>
      </c>
      <c r="M12" s="175"/>
      <c r="N12" s="158" t="s">
        <v>97</v>
      </c>
      <c r="O12" s="159">
        <v>10</v>
      </c>
      <c r="P12" s="160"/>
      <c r="Q12" s="176" t="s">
        <v>96</v>
      </c>
      <c r="R12" s="177">
        <v>20</v>
      </c>
      <c r="S12" s="163"/>
    </row>
    <row r="13" spans="1:19" s="119" customFormat="1" ht="15" customHeight="1">
      <c r="B13" s="164" t="s">
        <v>98</v>
      </c>
      <c r="C13" s="165">
        <v>3660</v>
      </c>
      <c r="D13" s="685">
        <f t="shared" si="0"/>
        <v>0</v>
      </c>
      <c r="E13" s="167" t="s">
        <v>98</v>
      </c>
      <c r="F13" s="165">
        <v>3370</v>
      </c>
      <c r="G13" s="166"/>
      <c r="H13" s="168"/>
      <c r="I13" s="165"/>
      <c r="J13" s="169"/>
      <c r="K13" s="168" t="s">
        <v>99</v>
      </c>
      <c r="L13" s="165">
        <v>110</v>
      </c>
      <c r="M13" s="169"/>
      <c r="N13" s="168" t="s">
        <v>99</v>
      </c>
      <c r="O13" s="165">
        <v>30</v>
      </c>
      <c r="P13" s="166"/>
      <c r="Q13" s="170" t="s">
        <v>99</v>
      </c>
      <c r="R13" s="171">
        <v>150</v>
      </c>
      <c r="S13" s="172"/>
    </row>
    <row r="14" spans="1:19" s="119" customFormat="1" ht="15" customHeight="1">
      <c r="B14" s="173" t="s">
        <v>100</v>
      </c>
      <c r="C14" s="159">
        <v>1800</v>
      </c>
      <c r="D14" s="686">
        <f t="shared" si="0"/>
        <v>0</v>
      </c>
      <c r="E14" s="174" t="s">
        <v>100</v>
      </c>
      <c r="F14" s="159">
        <v>1660</v>
      </c>
      <c r="G14" s="160"/>
      <c r="H14" s="158"/>
      <c r="I14" s="159"/>
      <c r="J14" s="175"/>
      <c r="K14" s="158" t="s">
        <v>101</v>
      </c>
      <c r="L14" s="159">
        <v>70</v>
      </c>
      <c r="M14" s="175"/>
      <c r="N14" s="158" t="s">
        <v>102</v>
      </c>
      <c r="O14" s="159">
        <v>10</v>
      </c>
      <c r="P14" s="160"/>
      <c r="Q14" s="176" t="s">
        <v>101</v>
      </c>
      <c r="R14" s="177">
        <v>60</v>
      </c>
      <c r="S14" s="163"/>
    </row>
    <row r="15" spans="1:19" s="119" customFormat="1" ht="15" customHeight="1">
      <c r="B15" s="164" t="s">
        <v>103</v>
      </c>
      <c r="C15" s="165">
        <v>1940</v>
      </c>
      <c r="D15" s="685">
        <f t="shared" si="0"/>
        <v>0</v>
      </c>
      <c r="E15" s="167" t="s">
        <v>103</v>
      </c>
      <c r="F15" s="165">
        <v>1850</v>
      </c>
      <c r="G15" s="166"/>
      <c r="H15" s="168"/>
      <c r="I15" s="165"/>
      <c r="J15" s="169"/>
      <c r="K15" s="168" t="s">
        <v>104</v>
      </c>
      <c r="L15" s="165">
        <v>40</v>
      </c>
      <c r="M15" s="169"/>
      <c r="N15" s="168" t="s">
        <v>105</v>
      </c>
      <c r="O15" s="165">
        <v>10</v>
      </c>
      <c r="P15" s="166"/>
      <c r="Q15" s="170" t="s">
        <v>104</v>
      </c>
      <c r="R15" s="171">
        <v>40</v>
      </c>
      <c r="S15" s="172"/>
    </row>
    <row r="16" spans="1:19" s="119" customFormat="1" ht="15" customHeight="1">
      <c r="B16" s="173" t="s">
        <v>106</v>
      </c>
      <c r="C16" s="159">
        <v>1210</v>
      </c>
      <c r="D16" s="686">
        <f t="shared" si="0"/>
        <v>0</v>
      </c>
      <c r="E16" s="174" t="s">
        <v>106</v>
      </c>
      <c r="F16" s="159">
        <v>1140</v>
      </c>
      <c r="G16" s="160"/>
      <c r="H16" s="158"/>
      <c r="I16" s="159"/>
      <c r="J16" s="175"/>
      <c r="K16" s="158" t="s">
        <v>107</v>
      </c>
      <c r="L16" s="159">
        <v>40</v>
      </c>
      <c r="M16" s="175"/>
      <c r="N16" s="158"/>
      <c r="O16" s="159"/>
      <c r="P16" s="160"/>
      <c r="Q16" s="176" t="s">
        <v>107</v>
      </c>
      <c r="R16" s="177">
        <v>30</v>
      </c>
      <c r="S16" s="163"/>
    </row>
    <row r="17" spans="2:19" s="119" customFormat="1" ht="15" customHeight="1">
      <c r="B17" s="164" t="s">
        <v>108</v>
      </c>
      <c r="C17" s="165">
        <v>2170</v>
      </c>
      <c r="D17" s="685">
        <f t="shared" si="0"/>
        <v>0</v>
      </c>
      <c r="E17" s="167" t="s">
        <v>108</v>
      </c>
      <c r="F17" s="165">
        <v>2050</v>
      </c>
      <c r="G17" s="169"/>
      <c r="H17" s="168"/>
      <c r="I17" s="165"/>
      <c r="J17" s="169"/>
      <c r="K17" s="168" t="s">
        <v>109</v>
      </c>
      <c r="L17" s="165">
        <v>80</v>
      </c>
      <c r="M17" s="169"/>
      <c r="N17" s="168"/>
      <c r="O17" s="165"/>
      <c r="P17" s="166"/>
      <c r="Q17" s="170" t="s">
        <v>109</v>
      </c>
      <c r="R17" s="171">
        <v>40</v>
      </c>
      <c r="S17" s="172"/>
    </row>
    <row r="18" spans="2:19" s="119" customFormat="1" ht="15" customHeight="1">
      <c r="B18" s="173" t="s">
        <v>110</v>
      </c>
      <c r="C18" s="159">
        <v>2060</v>
      </c>
      <c r="D18" s="686">
        <f t="shared" si="0"/>
        <v>0</v>
      </c>
      <c r="E18" s="174" t="s">
        <v>110</v>
      </c>
      <c r="F18" s="159">
        <v>1940</v>
      </c>
      <c r="G18" s="160"/>
      <c r="H18" s="158"/>
      <c r="I18" s="159"/>
      <c r="J18" s="175"/>
      <c r="K18" s="158" t="s">
        <v>111</v>
      </c>
      <c r="L18" s="159">
        <v>80</v>
      </c>
      <c r="M18" s="175"/>
      <c r="N18" s="158" t="s">
        <v>112</v>
      </c>
      <c r="O18" s="159">
        <v>10</v>
      </c>
      <c r="P18" s="160"/>
      <c r="Q18" s="176" t="s">
        <v>111</v>
      </c>
      <c r="R18" s="177">
        <v>30</v>
      </c>
      <c r="S18" s="163"/>
    </row>
    <row r="19" spans="2:19" s="119" customFormat="1" ht="15" customHeight="1">
      <c r="B19" s="164" t="s">
        <v>113</v>
      </c>
      <c r="C19" s="165">
        <v>2620</v>
      </c>
      <c r="D19" s="685">
        <f t="shared" si="0"/>
        <v>0</v>
      </c>
      <c r="E19" s="167" t="s">
        <v>113</v>
      </c>
      <c r="F19" s="165">
        <v>2430</v>
      </c>
      <c r="G19" s="169"/>
      <c r="H19" s="168"/>
      <c r="I19" s="165"/>
      <c r="J19" s="169"/>
      <c r="K19" s="168" t="s">
        <v>114</v>
      </c>
      <c r="L19" s="165">
        <v>110</v>
      </c>
      <c r="M19" s="169"/>
      <c r="N19" s="168" t="s">
        <v>115</v>
      </c>
      <c r="O19" s="165">
        <v>10</v>
      </c>
      <c r="P19" s="166"/>
      <c r="Q19" s="170" t="s">
        <v>114</v>
      </c>
      <c r="R19" s="171">
        <v>70</v>
      </c>
      <c r="S19" s="172"/>
    </row>
    <row r="20" spans="2:19" s="119" customFormat="1" ht="15" customHeight="1">
      <c r="B20" s="173" t="s">
        <v>116</v>
      </c>
      <c r="C20" s="159">
        <v>1810</v>
      </c>
      <c r="D20" s="686">
        <f t="shared" si="0"/>
        <v>0</v>
      </c>
      <c r="E20" s="174" t="s">
        <v>116</v>
      </c>
      <c r="F20" s="159">
        <v>1630</v>
      </c>
      <c r="G20" s="175"/>
      <c r="H20" s="158"/>
      <c r="I20" s="159"/>
      <c r="J20" s="175"/>
      <c r="K20" s="158" t="s">
        <v>117</v>
      </c>
      <c r="L20" s="159">
        <v>80</v>
      </c>
      <c r="M20" s="175"/>
      <c r="N20" s="158" t="s">
        <v>118</v>
      </c>
      <c r="O20" s="159">
        <v>10</v>
      </c>
      <c r="P20" s="160"/>
      <c r="Q20" s="176" t="s">
        <v>119</v>
      </c>
      <c r="R20" s="177">
        <v>90</v>
      </c>
      <c r="S20" s="163"/>
    </row>
    <row r="21" spans="2:19" s="119" customFormat="1" ht="15" customHeight="1">
      <c r="B21" s="164" t="s">
        <v>120</v>
      </c>
      <c r="C21" s="165">
        <v>4570</v>
      </c>
      <c r="D21" s="685">
        <f t="shared" si="0"/>
        <v>0</v>
      </c>
      <c r="E21" s="167" t="s">
        <v>120</v>
      </c>
      <c r="F21" s="165">
        <v>4210</v>
      </c>
      <c r="G21" s="169"/>
      <c r="H21" s="168"/>
      <c r="I21" s="165"/>
      <c r="J21" s="169"/>
      <c r="K21" s="168" t="s">
        <v>121</v>
      </c>
      <c r="L21" s="165">
        <v>160</v>
      </c>
      <c r="M21" s="169"/>
      <c r="N21" s="168" t="s">
        <v>122</v>
      </c>
      <c r="O21" s="165">
        <v>30</v>
      </c>
      <c r="P21" s="166"/>
      <c r="Q21" s="170" t="s">
        <v>121</v>
      </c>
      <c r="R21" s="171">
        <v>170</v>
      </c>
      <c r="S21" s="172"/>
    </row>
    <row r="22" spans="2:19" s="119" customFormat="1" ht="15" customHeight="1">
      <c r="B22" s="173" t="s">
        <v>123</v>
      </c>
      <c r="C22" s="159">
        <v>2930</v>
      </c>
      <c r="D22" s="686">
        <f t="shared" si="0"/>
        <v>0</v>
      </c>
      <c r="E22" s="174" t="s">
        <v>123</v>
      </c>
      <c r="F22" s="159">
        <v>2440</v>
      </c>
      <c r="G22" s="175"/>
      <c r="H22" s="158"/>
      <c r="I22" s="159"/>
      <c r="J22" s="175"/>
      <c r="K22" s="158" t="s">
        <v>124</v>
      </c>
      <c r="L22" s="159">
        <v>180</v>
      </c>
      <c r="M22" s="175"/>
      <c r="N22" s="158" t="s">
        <v>125</v>
      </c>
      <c r="O22" s="159">
        <v>80</v>
      </c>
      <c r="P22" s="160"/>
      <c r="Q22" s="176" t="s">
        <v>126</v>
      </c>
      <c r="R22" s="177">
        <v>230</v>
      </c>
      <c r="S22" s="163"/>
    </row>
    <row r="23" spans="2:19" s="119" customFormat="1" ht="15" customHeight="1">
      <c r="B23" s="164" t="s">
        <v>127</v>
      </c>
      <c r="C23" s="165">
        <v>2850</v>
      </c>
      <c r="D23" s="685">
        <f t="shared" si="0"/>
        <v>0</v>
      </c>
      <c r="E23" s="167" t="s">
        <v>127</v>
      </c>
      <c r="F23" s="165">
        <v>2700</v>
      </c>
      <c r="G23" s="166"/>
      <c r="H23" s="168"/>
      <c r="I23" s="165"/>
      <c r="J23" s="169"/>
      <c r="K23" s="168" t="s">
        <v>128</v>
      </c>
      <c r="L23" s="165">
        <v>50</v>
      </c>
      <c r="M23" s="169"/>
      <c r="N23" s="168" t="s">
        <v>129</v>
      </c>
      <c r="O23" s="165">
        <v>40</v>
      </c>
      <c r="P23" s="166"/>
      <c r="Q23" s="170" t="s">
        <v>130</v>
      </c>
      <c r="R23" s="171">
        <v>60</v>
      </c>
      <c r="S23" s="172"/>
    </row>
    <row r="24" spans="2:19" s="119" customFormat="1" ht="15" customHeight="1">
      <c r="B24" s="173" t="s">
        <v>131</v>
      </c>
      <c r="C24" s="159">
        <v>1840</v>
      </c>
      <c r="D24" s="686">
        <f t="shared" si="0"/>
        <v>0</v>
      </c>
      <c r="E24" s="174" t="s">
        <v>131</v>
      </c>
      <c r="F24" s="159">
        <v>1500</v>
      </c>
      <c r="G24" s="160"/>
      <c r="H24" s="158"/>
      <c r="I24" s="159"/>
      <c r="J24" s="175"/>
      <c r="K24" s="158" t="s">
        <v>132</v>
      </c>
      <c r="L24" s="159">
        <v>110</v>
      </c>
      <c r="M24" s="175"/>
      <c r="N24" s="158" t="s">
        <v>133</v>
      </c>
      <c r="O24" s="159">
        <v>40</v>
      </c>
      <c r="P24" s="160"/>
      <c r="Q24" s="176" t="s">
        <v>132</v>
      </c>
      <c r="R24" s="177">
        <v>190</v>
      </c>
      <c r="S24" s="163"/>
    </row>
    <row r="25" spans="2:19" s="119" customFormat="1" ht="15" customHeight="1">
      <c r="B25" s="164" t="s">
        <v>134</v>
      </c>
      <c r="C25" s="165">
        <v>1470</v>
      </c>
      <c r="D25" s="685">
        <f t="shared" si="0"/>
        <v>0</v>
      </c>
      <c r="E25" s="167" t="s">
        <v>134</v>
      </c>
      <c r="F25" s="165">
        <v>1450</v>
      </c>
      <c r="G25" s="166"/>
      <c r="H25" s="168"/>
      <c r="I25" s="165"/>
      <c r="J25" s="169"/>
      <c r="K25" s="168"/>
      <c r="L25" s="165"/>
      <c r="M25" s="169"/>
      <c r="N25" s="168" t="s">
        <v>135</v>
      </c>
      <c r="O25" s="165">
        <v>20</v>
      </c>
      <c r="P25" s="166"/>
      <c r="Q25" s="170"/>
      <c r="R25" s="171"/>
      <c r="S25" s="172"/>
    </row>
    <row r="26" spans="2:19" s="119" customFormat="1" ht="15" customHeight="1">
      <c r="B26" s="173" t="s">
        <v>136</v>
      </c>
      <c r="C26" s="159">
        <v>1020</v>
      </c>
      <c r="D26" s="686">
        <f t="shared" si="0"/>
        <v>0</v>
      </c>
      <c r="E26" s="174" t="s">
        <v>136</v>
      </c>
      <c r="F26" s="159">
        <v>1010</v>
      </c>
      <c r="G26" s="160"/>
      <c r="H26" s="158"/>
      <c r="I26" s="159"/>
      <c r="J26" s="175"/>
      <c r="K26" s="158"/>
      <c r="L26" s="159"/>
      <c r="M26" s="175"/>
      <c r="N26" s="158" t="s">
        <v>137</v>
      </c>
      <c r="O26" s="159">
        <v>10</v>
      </c>
      <c r="P26" s="160"/>
      <c r="Q26" s="178"/>
      <c r="R26" s="177"/>
      <c r="S26" s="163"/>
    </row>
    <row r="27" spans="2:19" s="119" customFormat="1" ht="15" customHeight="1">
      <c r="B27" s="164" t="s">
        <v>138</v>
      </c>
      <c r="C27" s="165">
        <v>1570</v>
      </c>
      <c r="D27" s="685">
        <f t="shared" si="0"/>
        <v>0</v>
      </c>
      <c r="E27" s="167" t="s">
        <v>138</v>
      </c>
      <c r="F27" s="165">
        <v>1530</v>
      </c>
      <c r="G27" s="166"/>
      <c r="H27" s="168"/>
      <c r="I27" s="165"/>
      <c r="J27" s="169"/>
      <c r="K27" s="168" t="s">
        <v>139</v>
      </c>
      <c r="L27" s="165">
        <v>20</v>
      </c>
      <c r="M27" s="169"/>
      <c r="N27" s="168" t="s">
        <v>140</v>
      </c>
      <c r="O27" s="165">
        <v>10</v>
      </c>
      <c r="P27" s="166"/>
      <c r="Q27" s="179" t="s">
        <v>139</v>
      </c>
      <c r="R27" s="171">
        <v>10</v>
      </c>
      <c r="S27" s="172"/>
    </row>
    <row r="28" spans="2:19" s="119" customFormat="1" ht="15" customHeight="1">
      <c r="B28" s="173" t="s">
        <v>141</v>
      </c>
      <c r="C28" s="159">
        <v>1350</v>
      </c>
      <c r="D28" s="686">
        <f t="shared" si="0"/>
        <v>0</v>
      </c>
      <c r="E28" s="174" t="s">
        <v>141</v>
      </c>
      <c r="F28" s="159">
        <v>1340</v>
      </c>
      <c r="G28" s="160"/>
      <c r="H28" s="158"/>
      <c r="I28" s="159"/>
      <c r="J28" s="175"/>
      <c r="K28" s="158"/>
      <c r="L28" s="159"/>
      <c r="M28" s="175"/>
      <c r="N28" s="158" t="s">
        <v>142</v>
      </c>
      <c r="O28" s="159">
        <v>10</v>
      </c>
      <c r="P28" s="160"/>
      <c r="Q28" s="178"/>
      <c r="R28" s="180"/>
      <c r="S28" s="163"/>
    </row>
    <row r="29" spans="2:19" s="119" customFormat="1" ht="15" customHeight="1">
      <c r="B29" s="164" t="s">
        <v>143</v>
      </c>
      <c r="C29" s="165">
        <v>710</v>
      </c>
      <c r="D29" s="685">
        <f t="shared" si="0"/>
        <v>0</v>
      </c>
      <c r="E29" s="167" t="s">
        <v>143</v>
      </c>
      <c r="F29" s="165">
        <v>700</v>
      </c>
      <c r="G29" s="166"/>
      <c r="H29" s="168"/>
      <c r="I29" s="165"/>
      <c r="J29" s="169"/>
      <c r="K29" s="168"/>
      <c r="L29" s="165"/>
      <c r="M29" s="169"/>
      <c r="N29" s="168" t="s">
        <v>144</v>
      </c>
      <c r="O29" s="165">
        <v>10</v>
      </c>
      <c r="P29" s="166"/>
      <c r="Q29" s="179"/>
      <c r="R29" s="181"/>
      <c r="S29" s="172"/>
    </row>
    <row r="30" spans="2:19" s="119" customFormat="1" ht="15" customHeight="1">
      <c r="B30" s="173" t="s">
        <v>145</v>
      </c>
      <c r="C30" s="159">
        <v>2260</v>
      </c>
      <c r="D30" s="686">
        <f t="shared" si="0"/>
        <v>0</v>
      </c>
      <c r="E30" s="174" t="s">
        <v>145</v>
      </c>
      <c r="F30" s="159">
        <v>2250</v>
      </c>
      <c r="G30" s="160"/>
      <c r="H30" s="158"/>
      <c r="I30" s="159"/>
      <c r="J30" s="175"/>
      <c r="K30" s="158"/>
      <c r="L30" s="159"/>
      <c r="M30" s="175"/>
      <c r="N30" s="158" t="s">
        <v>146</v>
      </c>
      <c r="O30" s="159">
        <v>10</v>
      </c>
      <c r="P30" s="160"/>
      <c r="Q30" s="158"/>
      <c r="R30" s="159"/>
      <c r="S30" s="163"/>
    </row>
    <row r="31" spans="2:19" s="119" customFormat="1" ht="15" customHeight="1">
      <c r="B31" s="164" t="s">
        <v>147</v>
      </c>
      <c r="C31" s="165">
        <v>4230</v>
      </c>
      <c r="D31" s="685">
        <f t="shared" si="0"/>
        <v>0</v>
      </c>
      <c r="E31" s="167" t="s">
        <v>147</v>
      </c>
      <c r="F31" s="165">
        <v>4190</v>
      </c>
      <c r="G31" s="169"/>
      <c r="H31" s="168"/>
      <c r="I31" s="165"/>
      <c r="J31" s="169"/>
      <c r="K31" s="168" t="s">
        <v>148</v>
      </c>
      <c r="L31" s="165">
        <v>10</v>
      </c>
      <c r="M31" s="169"/>
      <c r="N31" s="168" t="s">
        <v>149</v>
      </c>
      <c r="O31" s="165">
        <v>20</v>
      </c>
      <c r="P31" s="166"/>
      <c r="Q31" s="168" t="s">
        <v>148</v>
      </c>
      <c r="R31" s="165">
        <v>10</v>
      </c>
      <c r="S31" s="182"/>
    </row>
    <row r="32" spans="2:19" s="119" customFormat="1" ht="15" customHeight="1">
      <c r="B32" s="173" t="s">
        <v>150</v>
      </c>
      <c r="C32" s="159">
        <v>2010</v>
      </c>
      <c r="D32" s="686">
        <f t="shared" si="0"/>
        <v>0</v>
      </c>
      <c r="E32" s="174" t="s">
        <v>150</v>
      </c>
      <c r="F32" s="159">
        <v>1950</v>
      </c>
      <c r="G32" s="175"/>
      <c r="H32" s="158"/>
      <c r="I32" s="159"/>
      <c r="J32" s="175"/>
      <c r="K32" s="158" t="s">
        <v>151</v>
      </c>
      <c r="L32" s="159">
        <v>30</v>
      </c>
      <c r="M32" s="175"/>
      <c r="N32" s="158"/>
      <c r="O32" s="159"/>
      <c r="P32" s="160"/>
      <c r="Q32" s="158" t="s">
        <v>151</v>
      </c>
      <c r="R32" s="183">
        <v>30</v>
      </c>
      <c r="S32" s="184"/>
    </row>
    <row r="33" spans="2:19" s="119" customFormat="1" ht="15" customHeight="1">
      <c r="B33" s="164" t="s">
        <v>152</v>
      </c>
      <c r="C33" s="165">
        <v>2260</v>
      </c>
      <c r="D33" s="685">
        <f t="shared" si="0"/>
        <v>0</v>
      </c>
      <c r="E33" s="167" t="s">
        <v>152</v>
      </c>
      <c r="F33" s="165">
        <v>2150</v>
      </c>
      <c r="G33" s="169"/>
      <c r="H33" s="168"/>
      <c r="I33" s="165"/>
      <c r="J33" s="169"/>
      <c r="K33" s="168" t="s">
        <v>153</v>
      </c>
      <c r="L33" s="165">
        <v>60</v>
      </c>
      <c r="M33" s="169"/>
      <c r="N33" s="168" t="s">
        <v>154</v>
      </c>
      <c r="O33" s="165">
        <v>10</v>
      </c>
      <c r="P33" s="166"/>
      <c r="Q33" s="168" t="s">
        <v>153</v>
      </c>
      <c r="R33" s="185">
        <v>40</v>
      </c>
      <c r="S33" s="182"/>
    </row>
    <row r="34" spans="2:19" s="119" customFormat="1" ht="15" customHeight="1">
      <c r="B34" s="173" t="s">
        <v>155</v>
      </c>
      <c r="C34" s="159">
        <v>1000</v>
      </c>
      <c r="D34" s="686">
        <f t="shared" si="0"/>
        <v>0</v>
      </c>
      <c r="E34" s="174" t="s">
        <v>155</v>
      </c>
      <c r="F34" s="159">
        <v>940</v>
      </c>
      <c r="G34" s="175"/>
      <c r="H34" s="158" t="s">
        <v>156</v>
      </c>
      <c r="I34" s="159">
        <v>10</v>
      </c>
      <c r="J34" s="175"/>
      <c r="K34" s="158" t="s">
        <v>156</v>
      </c>
      <c r="L34" s="159">
        <v>30</v>
      </c>
      <c r="M34" s="175"/>
      <c r="N34" s="186"/>
      <c r="O34" s="159"/>
      <c r="P34" s="160"/>
      <c r="Q34" s="158" t="s">
        <v>156</v>
      </c>
      <c r="R34" s="183">
        <v>20</v>
      </c>
      <c r="S34" s="184"/>
    </row>
    <row r="35" spans="2:19" s="119" customFormat="1" ht="15" customHeight="1">
      <c r="B35" s="164" t="s">
        <v>157</v>
      </c>
      <c r="C35" s="165">
        <v>1260</v>
      </c>
      <c r="D35" s="685">
        <f t="shared" si="0"/>
        <v>0</v>
      </c>
      <c r="E35" s="167" t="s">
        <v>157</v>
      </c>
      <c r="F35" s="165">
        <v>1170</v>
      </c>
      <c r="G35" s="169"/>
      <c r="H35" s="168" t="s">
        <v>158</v>
      </c>
      <c r="I35" s="165">
        <v>10</v>
      </c>
      <c r="J35" s="169"/>
      <c r="K35" s="168" t="s">
        <v>158</v>
      </c>
      <c r="L35" s="165">
        <v>50</v>
      </c>
      <c r="M35" s="169"/>
      <c r="N35" s="187" t="s">
        <v>159</v>
      </c>
      <c r="O35" s="165">
        <v>10</v>
      </c>
      <c r="P35" s="166"/>
      <c r="Q35" s="168" t="s">
        <v>158</v>
      </c>
      <c r="R35" s="165">
        <v>20</v>
      </c>
      <c r="S35" s="172"/>
    </row>
    <row r="36" spans="2:19" s="119" customFormat="1" ht="15" customHeight="1">
      <c r="B36" s="173" t="s">
        <v>160</v>
      </c>
      <c r="C36" s="159">
        <v>2790</v>
      </c>
      <c r="D36" s="686">
        <f t="shared" si="0"/>
        <v>0</v>
      </c>
      <c r="E36" s="174" t="s">
        <v>160</v>
      </c>
      <c r="F36" s="159">
        <v>2790</v>
      </c>
      <c r="G36" s="175"/>
      <c r="H36" s="158"/>
      <c r="I36" s="159"/>
      <c r="J36" s="175"/>
      <c r="K36" s="158"/>
      <c r="L36" s="159"/>
      <c r="M36" s="175"/>
      <c r="N36" s="186"/>
      <c r="O36" s="159"/>
      <c r="P36" s="160"/>
      <c r="Q36" s="158"/>
      <c r="R36" s="159"/>
      <c r="S36" s="163"/>
    </row>
    <row r="37" spans="2:19" s="119" customFormat="1" ht="15" customHeight="1">
      <c r="B37" s="164" t="s">
        <v>161</v>
      </c>
      <c r="C37" s="165">
        <v>2010</v>
      </c>
      <c r="D37" s="685">
        <f t="shared" si="0"/>
        <v>0</v>
      </c>
      <c r="E37" s="167" t="s">
        <v>161</v>
      </c>
      <c r="F37" s="165">
        <v>2010</v>
      </c>
      <c r="G37" s="169"/>
      <c r="H37" s="168"/>
      <c r="I37" s="165"/>
      <c r="J37" s="169"/>
      <c r="K37" s="168"/>
      <c r="L37" s="165"/>
      <c r="M37" s="169"/>
      <c r="N37" s="187"/>
      <c r="O37" s="165"/>
      <c r="P37" s="166"/>
      <c r="Q37" s="168"/>
      <c r="R37" s="165"/>
      <c r="S37" s="172"/>
    </row>
    <row r="38" spans="2:19" s="119" customFormat="1" ht="15" customHeight="1">
      <c r="B38" s="173" t="s">
        <v>162</v>
      </c>
      <c r="C38" s="159">
        <v>1640</v>
      </c>
      <c r="D38" s="686">
        <f t="shared" si="0"/>
        <v>0</v>
      </c>
      <c r="E38" s="174" t="s">
        <v>162</v>
      </c>
      <c r="F38" s="159">
        <v>1620</v>
      </c>
      <c r="G38" s="175"/>
      <c r="H38" s="158"/>
      <c r="I38" s="159"/>
      <c r="J38" s="175"/>
      <c r="K38" s="158"/>
      <c r="L38" s="159"/>
      <c r="M38" s="175"/>
      <c r="N38" s="186" t="s">
        <v>163</v>
      </c>
      <c r="O38" s="159">
        <v>20</v>
      </c>
      <c r="P38" s="160"/>
      <c r="Q38" s="186"/>
      <c r="R38" s="183"/>
      <c r="S38" s="184"/>
    </row>
    <row r="39" spans="2:19" s="119" customFormat="1" ht="15" customHeight="1">
      <c r="B39" s="164" t="s">
        <v>164</v>
      </c>
      <c r="C39" s="165">
        <v>3140</v>
      </c>
      <c r="D39" s="685">
        <f t="shared" si="0"/>
        <v>0</v>
      </c>
      <c r="E39" s="167" t="s">
        <v>164</v>
      </c>
      <c r="F39" s="165">
        <v>3120</v>
      </c>
      <c r="G39" s="169"/>
      <c r="H39" s="168"/>
      <c r="I39" s="165"/>
      <c r="J39" s="169"/>
      <c r="K39" s="168"/>
      <c r="L39" s="165"/>
      <c r="M39" s="169"/>
      <c r="N39" s="187" t="s">
        <v>165</v>
      </c>
      <c r="O39" s="165">
        <v>20</v>
      </c>
      <c r="P39" s="166"/>
      <c r="Q39" s="187"/>
      <c r="R39" s="185"/>
      <c r="S39" s="182"/>
    </row>
    <row r="40" spans="2:19" s="119" customFormat="1" ht="15" customHeight="1">
      <c r="B40" s="173" t="s">
        <v>166</v>
      </c>
      <c r="C40" s="159">
        <v>1750</v>
      </c>
      <c r="D40" s="686">
        <f t="shared" si="0"/>
        <v>0</v>
      </c>
      <c r="E40" s="174" t="s">
        <v>166</v>
      </c>
      <c r="F40" s="159">
        <v>1720</v>
      </c>
      <c r="G40" s="175"/>
      <c r="H40" s="158"/>
      <c r="I40" s="159"/>
      <c r="J40" s="175"/>
      <c r="K40" s="158"/>
      <c r="L40" s="159"/>
      <c r="M40" s="175"/>
      <c r="N40" s="158" t="s">
        <v>167</v>
      </c>
      <c r="O40" s="159">
        <v>30</v>
      </c>
      <c r="P40" s="160"/>
      <c r="Q40" s="188"/>
      <c r="R40" s="180"/>
      <c r="S40" s="163"/>
    </row>
    <row r="41" spans="2:19" s="119" customFormat="1" ht="15" customHeight="1">
      <c r="B41" s="164" t="s">
        <v>168</v>
      </c>
      <c r="C41" s="165">
        <v>560</v>
      </c>
      <c r="D41" s="685">
        <f t="shared" si="0"/>
        <v>0</v>
      </c>
      <c r="E41" s="167" t="s">
        <v>168</v>
      </c>
      <c r="F41" s="165">
        <v>550</v>
      </c>
      <c r="G41" s="169"/>
      <c r="H41" s="168"/>
      <c r="I41" s="165"/>
      <c r="J41" s="169"/>
      <c r="K41" s="168"/>
      <c r="L41" s="165"/>
      <c r="M41" s="169"/>
      <c r="N41" s="168" t="s">
        <v>169</v>
      </c>
      <c r="O41" s="165">
        <v>10</v>
      </c>
      <c r="P41" s="166"/>
      <c r="Q41" s="189"/>
      <c r="R41" s="181"/>
      <c r="S41" s="172"/>
    </row>
    <row r="42" spans="2:19" s="119" customFormat="1" ht="15" customHeight="1">
      <c r="B42" s="173" t="s">
        <v>170</v>
      </c>
      <c r="C42" s="159">
        <v>1760</v>
      </c>
      <c r="D42" s="686">
        <f t="shared" si="0"/>
        <v>0</v>
      </c>
      <c r="E42" s="174" t="s">
        <v>170</v>
      </c>
      <c r="F42" s="159">
        <v>1740</v>
      </c>
      <c r="G42" s="175"/>
      <c r="H42" s="158"/>
      <c r="I42" s="159"/>
      <c r="J42" s="175"/>
      <c r="K42" s="158"/>
      <c r="L42" s="159"/>
      <c r="M42" s="175"/>
      <c r="N42" s="158" t="s">
        <v>171</v>
      </c>
      <c r="O42" s="159">
        <v>20</v>
      </c>
      <c r="P42" s="160"/>
      <c r="Q42" s="188"/>
      <c r="R42" s="180"/>
      <c r="S42" s="163"/>
    </row>
    <row r="43" spans="2:19" s="119" customFormat="1" ht="15" customHeight="1">
      <c r="B43" s="164" t="s">
        <v>172</v>
      </c>
      <c r="C43" s="165">
        <v>1420</v>
      </c>
      <c r="D43" s="685">
        <f t="shared" si="0"/>
        <v>0</v>
      </c>
      <c r="E43" s="167" t="s">
        <v>172</v>
      </c>
      <c r="F43" s="165">
        <v>1370</v>
      </c>
      <c r="G43" s="169"/>
      <c r="H43" s="168"/>
      <c r="I43" s="165"/>
      <c r="J43" s="169"/>
      <c r="K43" s="168"/>
      <c r="L43" s="165"/>
      <c r="M43" s="169"/>
      <c r="N43" s="168" t="s">
        <v>173</v>
      </c>
      <c r="O43" s="165">
        <v>50</v>
      </c>
      <c r="P43" s="166"/>
      <c r="Q43" s="168"/>
      <c r="R43" s="190"/>
      <c r="S43" s="191"/>
    </row>
    <row r="44" spans="2:19" s="119" customFormat="1" ht="15" customHeight="1">
      <c r="B44" s="173" t="s">
        <v>174</v>
      </c>
      <c r="C44" s="159">
        <v>1330</v>
      </c>
      <c r="D44" s="686">
        <f t="shared" si="0"/>
        <v>0</v>
      </c>
      <c r="E44" s="174" t="s">
        <v>174</v>
      </c>
      <c r="F44" s="159">
        <v>1310</v>
      </c>
      <c r="G44" s="175"/>
      <c r="H44" s="158"/>
      <c r="I44" s="159"/>
      <c r="J44" s="175"/>
      <c r="K44" s="158"/>
      <c r="L44" s="159"/>
      <c r="M44" s="175"/>
      <c r="N44" s="186" t="s">
        <v>175</v>
      </c>
      <c r="O44" s="183">
        <v>20</v>
      </c>
      <c r="P44" s="192"/>
      <c r="Q44" s="158"/>
      <c r="R44" s="193"/>
      <c r="S44" s="194"/>
    </row>
    <row r="45" spans="2:19" s="119" customFormat="1" ht="15" customHeight="1">
      <c r="B45" s="164" t="s">
        <v>176</v>
      </c>
      <c r="C45" s="165">
        <v>840</v>
      </c>
      <c r="D45" s="685">
        <f t="shared" si="0"/>
        <v>0</v>
      </c>
      <c r="E45" s="167" t="s">
        <v>176</v>
      </c>
      <c r="F45" s="165">
        <v>840</v>
      </c>
      <c r="G45" s="169"/>
      <c r="H45" s="168"/>
      <c r="I45" s="165"/>
      <c r="J45" s="169"/>
      <c r="K45" s="168"/>
      <c r="L45" s="165"/>
      <c r="M45" s="169"/>
      <c r="N45" s="187"/>
      <c r="O45" s="185"/>
      <c r="P45" s="195"/>
      <c r="Q45" s="168"/>
      <c r="R45" s="190"/>
      <c r="S45" s="191"/>
    </row>
    <row r="46" spans="2:19" s="119" customFormat="1" ht="15" customHeight="1">
      <c r="B46" s="173" t="s">
        <v>177</v>
      </c>
      <c r="C46" s="159">
        <v>2210</v>
      </c>
      <c r="D46" s="686">
        <f t="shared" si="0"/>
        <v>0</v>
      </c>
      <c r="E46" s="174" t="s">
        <v>177</v>
      </c>
      <c r="F46" s="159">
        <v>2210</v>
      </c>
      <c r="G46" s="175"/>
      <c r="H46" s="158"/>
      <c r="I46" s="159"/>
      <c r="J46" s="175"/>
      <c r="K46" s="158"/>
      <c r="L46" s="159"/>
      <c r="M46" s="175"/>
      <c r="N46" s="158"/>
      <c r="O46" s="183"/>
      <c r="P46" s="192"/>
      <c r="Q46" s="158"/>
      <c r="R46" s="193"/>
      <c r="S46" s="196"/>
    </row>
    <row r="47" spans="2:19" s="119" customFormat="1" ht="15" customHeight="1">
      <c r="B47" s="164" t="s">
        <v>178</v>
      </c>
      <c r="C47" s="165">
        <v>3680</v>
      </c>
      <c r="D47" s="685">
        <f t="shared" si="0"/>
        <v>0</v>
      </c>
      <c r="E47" s="167" t="s">
        <v>178</v>
      </c>
      <c r="F47" s="165">
        <v>3390</v>
      </c>
      <c r="G47" s="169"/>
      <c r="H47" s="168" t="s">
        <v>179</v>
      </c>
      <c r="I47" s="165">
        <v>80</v>
      </c>
      <c r="J47" s="169"/>
      <c r="K47" s="168" t="s">
        <v>179</v>
      </c>
      <c r="L47" s="165">
        <v>100</v>
      </c>
      <c r="M47" s="169"/>
      <c r="N47" s="168" t="s">
        <v>180</v>
      </c>
      <c r="O47" s="185">
        <v>10</v>
      </c>
      <c r="P47" s="195"/>
      <c r="Q47" s="168" t="s">
        <v>179</v>
      </c>
      <c r="R47" s="185">
        <v>100</v>
      </c>
      <c r="S47" s="197"/>
    </row>
    <row r="48" spans="2:19" s="119" customFormat="1" ht="15" customHeight="1">
      <c r="B48" s="198" t="s">
        <v>181</v>
      </c>
      <c r="C48" s="177">
        <v>2010</v>
      </c>
      <c r="D48" s="687">
        <f t="shared" si="0"/>
        <v>0</v>
      </c>
      <c r="E48" s="174" t="s">
        <v>181</v>
      </c>
      <c r="F48" s="177">
        <v>1880</v>
      </c>
      <c r="G48" s="199"/>
      <c r="H48" s="200" t="s">
        <v>182</v>
      </c>
      <c r="I48" s="201">
        <v>30</v>
      </c>
      <c r="J48" s="199"/>
      <c r="K48" s="200" t="s">
        <v>182</v>
      </c>
      <c r="L48" s="201">
        <v>60</v>
      </c>
      <c r="M48" s="199"/>
      <c r="N48" s="156" t="s">
        <v>183</v>
      </c>
      <c r="O48" s="153">
        <v>10</v>
      </c>
      <c r="P48" s="202"/>
      <c r="Q48" s="200" t="s">
        <v>182</v>
      </c>
      <c r="R48" s="203">
        <v>30</v>
      </c>
      <c r="S48" s="204"/>
    </row>
    <row r="49" spans="1:19" s="119" customFormat="1" ht="15" customHeight="1">
      <c r="B49" s="205" t="s">
        <v>184</v>
      </c>
      <c r="C49" s="206">
        <v>1420</v>
      </c>
      <c r="D49" s="688">
        <f t="shared" si="0"/>
        <v>0</v>
      </c>
      <c r="E49" s="207" t="s">
        <v>184</v>
      </c>
      <c r="F49" s="206">
        <v>1350</v>
      </c>
      <c r="G49" s="208"/>
      <c r="H49" s="209" t="s">
        <v>185</v>
      </c>
      <c r="I49" s="210">
        <v>40</v>
      </c>
      <c r="J49" s="208"/>
      <c r="K49" s="209" t="s">
        <v>185</v>
      </c>
      <c r="L49" s="210">
        <v>30</v>
      </c>
      <c r="M49" s="208"/>
      <c r="N49" s="209"/>
      <c r="O49" s="211"/>
      <c r="P49" s="212"/>
      <c r="Q49" s="209"/>
      <c r="R49" s="211"/>
      <c r="S49" s="213"/>
    </row>
    <row r="50" spans="1:19" s="119" customFormat="1" ht="15" customHeight="1" thickBot="1">
      <c r="A50" s="214"/>
      <c r="B50" s="215" t="s">
        <v>186</v>
      </c>
      <c r="C50" s="216">
        <v>620</v>
      </c>
      <c r="D50" s="689">
        <f t="shared" si="0"/>
        <v>0</v>
      </c>
      <c r="E50" s="217" t="s">
        <v>186</v>
      </c>
      <c r="F50" s="216">
        <v>600</v>
      </c>
      <c r="G50" s="218"/>
      <c r="H50" s="219" t="s">
        <v>187</v>
      </c>
      <c r="I50" s="216">
        <v>10</v>
      </c>
      <c r="J50" s="218"/>
      <c r="K50" s="219"/>
      <c r="L50" s="216"/>
      <c r="M50" s="218"/>
      <c r="N50" s="219"/>
      <c r="O50" s="220"/>
      <c r="P50" s="221"/>
      <c r="Q50" s="219" t="s">
        <v>188</v>
      </c>
      <c r="R50" s="220">
        <v>10</v>
      </c>
      <c r="S50" s="222"/>
    </row>
    <row r="51" spans="1:19" s="119" customFormat="1" ht="15" customHeight="1">
      <c r="B51" s="223"/>
      <c r="C51" s="224"/>
      <c r="D51" s="225"/>
      <c r="E51" s="223"/>
      <c r="F51" s="224"/>
      <c r="G51" s="226"/>
      <c r="H51" s="223"/>
      <c r="I51" s="224"/>
      <c r="J51" s="226"/>
      <c r="K51" s="223"/>
      <c r="L51" s="224"/>
      <c r="M51" s="226"/>
      <c r="N51" s="223"/>
      <c r="O51" s="227"/>
      <c r="P51" s="228"/>
      <c r="Q51" s="223"/>
      <c r="R51" s="817">
        <v>46082</v>
      </c>
      <c r="S51" s="818"/>
    </row>
    <row r="52" spans="1:19" s="119" customFormat="1" ht="6.75" hidden="1" customHeight="1">
      <c r="B52" s="229"/>
      <c r="C52" s="230"/>
      <c r="D52" s="231"/>
      <c r="E52" s="229"/>
      <c r="F52" s="230"/>
      <c r="G52" s="232"/>
      <c r="H52" s="229"/>
      <c r="I52" s="230"/>
      <c r="J52" s="232"/>
      <c r="K52" s="229"/>
      <c r="L52" s="230"/>
      <c r="M52" s="232"/>
      <c r="N52" s="229"/>
      <c r="O52" s="233"/>
      <c r="P52" s="234"/>
      <c r="Q52" s="229"/>
      <c r="R52" s="235"/>
      <c r="S52" s="235"/>
    </row>
    <row r="53" spans="1:19" s="110" customFormat="1" ht="6.75" customHeight="1">
      <c r="A53" s="98"/>
      <c r="B53" s="236"/>
      <c r="C53" s="237"/>
      <c r="D53" s="238"/>
      <c r="E53" s="237"/>
      <c r="F53" s="237"/>
      <c r="G53" s="237"/>
      <c r="H53" s="237"/>
      <c r="I53" s="239"/>
      <c r="J53" s="240"/>
      <c r="K53" s="241"/>
      <c r="L53" s="241"/>
      <c r="M53" s="242"/>
      <c r="N53" s="243"/>
      <c r="O53" s="236"/>
      <c r="P53" s="244"/>
      <c r="Q53" s="237"/>
      <c r="R53" s="244"/>
      <c r="S53" s="237"/>
    </row>
    <row r="54" spans="1:19" s="110" customFormat="1" ht="6.75" customHeight="1">
      <c r="B54" s="236"/>
      <c r="C54" s="237"/>
      <c r="D54" s="245"/>
      <c r="E54" s="246"/>
      <c r="F54" s="246"/>
      <c r="G54" s="246"/>
      <c r="H54" s="246"/>
      <c r="I54" s="236"/>
      <c r="J54" s="247"/>
      <c r="K54" s="246"/>
      <c r="L54" s="246"/>
      <c r="M54" s="242"/>
      <c r="N54" s="248"/>
      <c r="O54" s="236"/>
      <c r="P54" s="822"/>
      <c r="Q54" s="823"/>
      <c r="R54" s="823"/>
      <c r="S54" s="823"/>
    </row>
    <row r="55" spans="1:19" s="119" customFormat="1" ht="10.5" customHeight="1">
      <c r="B55" s="120"/>
      <c r="C55" s="121"/>
      <c r="D55" s="122"/>
      <c r="E55" s="120"/>
      <c r="F55" s="121"/>
      <c r="G55" s="122"/>
      <c r="H55" s="120"/>
      <c r="I55" s="121"/>
      <c r="J55" s="122"/>
      <c r="K55" s="120"/>
      <c r="L55" s="121"/>
      <c r="M55" s="122"/>
      <c r="N55" s="120"/>
      <c r="O55" s="121"/>
      <c r="P55" s="122"/>
      <c r="Q55" s="120"/>
      <c r="R55" s="121"/>
      <c r="S55" s="122"/>
    </row>
    <row r="56" spans="1:19" s="119" customFormat="1" ht="18" customHeight="1">
      <c r="B56" s="123" t="s">
        <v>189</v>
      </c>
      <c r="C56" s="124"/>
      <c r="D56" s="249" t="s">
        <v>69</v>
      </c>
      <c r="E56" s="250">
        <f>D104</f>
        <v>0</v>
      </c>
      <c r="F56" s="249" t="s">
        <v>190</v>
      </c>
      <c r="G56" s="250">
        <f>県下新聞別集計!S5</f>
        <v>97270</v>
      </c>
      <c r="H56" s="251"/>
      <c r="I56" s="252"/>
      <c r="J56" s="253"/>
      <c r="K56" s="131"/>
      <c r="L56" s="252"/>
      <c r="M56" s="131"/>
      <c r="P56" s="254"/>
      <c r="Q56" s="131" t="s">
        <v>191</v>
      </c>
      <c r="R56" s="124"/>
      <c r="S56" s="132" t="s">
        <v>74</v>
      </c>
    </row>
    <row r="57" spans="1:19" s="119" customFormat="1" ht="10.5" customHeight="1" thickBot="1">
      <c r="B57" s="120"/>
      <c r="C57" s="121"/>
      <c r="D57" s="122"/>
      <c r="E57" s="120"/>
      <c r="F57" s="121"/>
      <c r="G57" s="122"/>
      <c r="H57" s="120"/>
      <c r="I57" s="121"/>
      <c r="J57" s="122"/>
      <c r="K57" s="120"/>
      <c r="L57" s="121"/>
      <c r="M57" s="122"/>
      <c r="N57" s="120"/>
      <c r="O57" s="121"/>
      <c r="P57" s="122"/>
      <c r="Q57" s="120"/>
      <c r="R57" s="121"/>
      <c r="S57" s="122"/>
    </row>
    <row r="58" spans="1:19" s="119" customFormat="1" ht="15" customHeight="1">
      <c r="B58" s="133" t="s">
        <v>75</v>
      </c>
      <c r="C58" s="134"/>
      <c r="D58" s="135"/>
      <c r="E58" s="136" t="s">
        <v>76</v>
      </c>
      <c r="F58" s="255"/>
      <c r="G58" s="256"/>
      <c r="H58" s="139" t="s">
        <v>77</v>
      </c>
      <c r="I58" s="137"/>
      <c r="J58" s="138"/>
      <c r="K58" s="140" t="s">
        <v>78</v>
      </c>
      <c r="L58" s="137"/>
      <c r="M58" s="141"/>
      <c r="N58" s="140" t="s">
        <v>79</v>
      </c>
      <c r="O58" s="137"/>
      <c r="P58" s="141"/>
      <c r="Q58" s="142" t="s">
        <v>80</v>
      </c>
      <c r="R58" s="137"/>
      <c r="S58" s="143"/>
    </row>
    <row r="59" spans="1:19" s="131" customFormat="1" ht="15" customHeight="1" thickBot="1">
      <c r="B59" s="144" t="s">
        <v>81</v>
      </c>
      <c r="C59" s="145" t="s">
        <v>82</v>
      </c>
      <c r="D59" s="146" t="s">
        <v>83</v>
      </c>
      <c r="E59" s="147" t="s">
        <v>81</v>
      </c>
      <c r="F59" s="145" t="s">
        <v>84</v>
      </c>
      <c r="G59" s="148" t="s">
        <v>85</v>
      </c>
      <c r="H59" s="149" t="s">
        <v>81</v>
      </c>
      <c r="I59" s="145" t="s">
        <v>84</v>
      </c>
      <c r="J59" s="150" t="s">
        <v>85</v>
      </c>
      <c r="K59" s="149" t="s">
        <v>81</v>
      </c>
      <c r="L59" s="145" t="s">
        <v>84</v>
      </c>
      <c r="M59" s="150" t="s">
        <v>85</v>
      </c>
      <c r="N59" s="149" t="s">
        <v>81</v>
      </c>
      <c r="O59" s="145" t="s">
        <v>84</v>
      </c>
      <c r="P59" s="150" t="s">
        <v>85</v>
      </c>
      <c r="Q59" s="149" t="s">
        <v>81</v>
      </c>
      <c r="R59" s="145" t="s">
        <v>84</v>
      </c>
      <c r="S59" s="151" t="s">
        <v>85</v>
      </c>
    </row>
    <row r="60" spans="1:19" s="119" customFormat="1" ht="15" hidden="1" customHeight="1">
      <c r="A60" s="214"/>
      <c r="B60" s="257"/>
      <c r="C60" s="159"/>
      <c r="D60" s="258"/>
      <c r="E60" s="259"/>
      <c r="F60" s="159"/>
      <c r="G60" s="199"/>
      <c r="H60" s="200"/>
      <c r="I60" s="201"/>
      <c r="J60" s="199"/>
      <c r="K60" s="200"/>
      <c r="L60" s="201"/>
      <c r="M60" s="199"/>
      <c r="N60" s="200"/>
      <c r="O60" s="203"/>
      <c r="P60" s="202"/>
      <c r="Q60" s="200"/>
      <c r="R60" s="203"/>
      <c r="S60" s="204"/>
    </row>
    <row r="61" spans="1:19" s="119" customFormat="1" ht="15" hidden="1" customHeight="1">
      <c r="A61" s="214"/>
      <c r="B61" s="260"/>
      <c r="C61" s="165"/>
      <c r="D61" s="261"/>
      <c r="E61" s="262"/>
      <c r="F61" s="165"/>
      <c r="G61" s="208"/>
      <c r="H61" s="209"/>
      <c r="I61" s="210"/>
      <c r="J61" s="208"/>
      <c r="K61" s="209"/>
      <c r="L61" s="210"/>
      <c r="M61" s="208"/>
      <c r="N61" s="209"/>
      <c r="O61" s="211"/>
      <c r="P61" s="212"/>
      <c r="Q61" s="209"/>
      <c r="R61" s="211"/>
      <c r="S61" s="213"/>
    </row>
    <row r="62" spans="1:19" s="119" customFormat="1" ht="15" hidden="1" customHeight="1">
      <c r="A62" s="214"/>
      <c r="B62" s="257"/>
      <c r="C62" s="159"/>
      <c r="D62" s="258"/>
      <c r="E62" s="259"/>
      <c r="F62" s="159"/>
      <c r="G62" s="199"/>
      <c r="H62" s="200"/>
      <c r="I62" s="201"/>
      <c r="J62" s="199"/>
      <c r="K62" s="200"/>
      <c r="L62" s="201"/>
      <c r="M62" s="199"/>
      <c r="N62" s="200"/>
      <c r="O62" s="203"/>
      <c r="P62" s="202"/>
      <c r="Q62" s="200"/>
      <c r="R62" s="203"/>
      <c r="S62" s="204"/>
    </row>
    <row r="63" spans="1:19" s="119" customFormat="1" ht="15" hidden="1" customHeight="1">
      <c r="A63" s="214"/>
      <c r="B63" s="260"/>
      <c r="C63" s="165"/>
      <c r="D63" s="261"/>
      <c r="E63" s="262"/>
      <c r="F63" s="165"/>
      <c r="G63" s="208"/>
      <c r="H63" s="209"/>
      <c r="I63" s="210"/>
      <c r="J63" s="208"/>
      <c r="K63" s="209"/>
      <c r="L63" s="210"/>
      <c r="M63" s="208"/>
      <c r="N63" s="209"/>
      <c r="O63" s="211"/>
      <c r="P63" s="212"/>
      <c r="Q63" s="209"/>
      <c r="R63" s="211"/>
      <c r="S63" s="213"/>
    </row>
    <row r="64" spans="1:19" s="119" customFormat="1" ht="15" hidden="1" customHeight="1">
      <c r="A64" s="214"/>
      <c r="B64" s="260"/>
      <c r="C64" s="165"/>
      <c r="D64" s="261"/>
      <c r="E64" s="262"/>
      <c r="F64" s="165"/>
      <c r="G64" s="208"/>
      <c r="H64" s="209"/>
      <c r="I64" s="210"/>
      <c r="J64" s="208"/>
      <c r="K64" s="209"/>
      <c r="L64" s="210"/>
      <c r="M64" s="208"/>
      <c r="N64" s="209"/>
      <c r="O64" s="211"/>
      <c r="P64" s="212"/>
      <c r="Q64" s="209"/>
      <c r="R64" s="211"/>
      <c r="S64" s="213"/>
    </row>
    <row r="65" spans="1:19" s="119" customFormat="1" ht="15" hidden="1" customHeight="1" thickBot="1">
      <c r="B65" s="263"/>
      <c r="C65" s="165"/>
      <c r="D65" s="261"/>
      <c r="E65" s="264"/>
      <c r="F65" s="210"/>
      <c r="G65" s="208"/>
      <c r="H65" s="209"/>
      <c r="I65" s="210"/>
      <c r="J65" s="208"/>
      <c r="K65" s="209"/>
      <c r="L65" s="210"/>
      <c r="M65" s="208"/>
      <c r="N65" s="209"/>
      <c r="O65" s="211"/>
      <c r="P65" s="212"/>
      <c r="Q65" s="209"/>
      <c r="R65" s="211"/>
      <c r="S65" s="213"/>
    </row>
    <row r="66" spans="1:19" s="119" customFormat="1" ht="15" customHeight="1" thickBot="1">
      <c r="A66" s="214"/>
      <c r="B66" s="265"/>
      <c r="C66" s="210"/>
      <c r="D66" s="261"/>
      <c r="E66" s="824" t="s">
        <v>192</v>
      </c>
      <c r="F66" s="825"/>
      <c r="G66" s="825"/>
      <c r="H66" s="825"/>
      <c r="I66" s="825"/>
      <c r="J66" s="825"/>
      <c r="K66" s="825"/>
      <c r="L66" s="825"/>
      <c r="M66" s="825"/>
      <c r="N66" s="825"/>
      <c r="O66" s="825"/>
      <c r="P66" s="825"/>
      <c r="Q66" s="825"/>
      <c r="R66" s="825"/>
      <c r="S66" s="826"/>
    </row>
    <row r="67" spans="1:19" s="119" customFormat="1" ht="15" customHeight="1">
      <c r="A67" s="214"/>
      <c r="B67" s="265"/>
      <c r="C67" s="210"/>
      <c r="D67" s="261"/>
      <c r="E67" s="266"/>
      <c r="F67" s="206"/>
      <c r="G67" s="267"/>
      <c r="H67" s="268" t="s">
        <v>177</v>
      </c>
      <c r="I67" s="206">
        <v>30</v>
      </c>
      <c r="J67" s="267"/>
      <c r="K67" s="268" t="s">
        <v>181</v>
      </c>
      <c r="L67" s="206">
        <v>180</v>
      </c>
      <c r="M67" s="267"/>
      <c r="N67" s="268" t="s">
        <v>193</v>
      </c>
      <c r="O67" s="269">
        <v>30</v>
      </c>
      <c r="P67" s="270"/>
      <c r="Q67" s="268" t="s">
        <v>194</v>
      </c>
      <c r="R67" s="269">
        <v>140</v>
      </c>
      <c r="S67" s="271"/>
    </row>
    <row r="68" spans="1:19" s="119" customFormat="1" ht="15" customHeight="1">
      <c r="A68" s="214"/>
      <c r="B68" s="265"/>
      <c r="C68" s="210"/>
      <c r="D68" s="261"/>
      <c r="E68" s="262"/>
      <c r="F68" s="210"/>
      <c r="G68" s="208"/>
      <c r="H68" s="209" t="s">
        <v>174</v>
      </c>
      <c r="I68" s="210">
        <v>330</v>
      </c>
      <c r="J68" s="208"/>
      <c r="K68" s="209" t="s">
        <v>195</v>
      </c>
      <c r="L68" s="210">
        <v>440</v>
      </c>
      <c r="M68" s="208"/>
      <c r="N68" s="209"/>
      <c r="O68" s="211"/>
      <c r="P68" s="212"/>
      <c r="Q68" s="209" t="s">
        <v>196</v>
      </c>
      <c r="R68" s="211">
        <v>250</v>
      </c>
      <c r="S68" s="213"/>
    </row>
    <row r="69" spans="1:19" s="119" customFormat="1" ht="15" customHeight="1">
      <c r="A69" s="214"/>
      <c r="B69" s="265"/>
      <c r="C69" s="210"/>
      <c r="D69" s="261"/>
      <c r="E69" s="262"/>
      <c r="F69" s="210"/>
      <c r="G69" s="208"/>
      <c r="H69" s="209" t="s">
        <v>197</v>
      </c>
      <c r="I69" s="210">
        <v>180</v>
      </c>
      <c r="J69" s="208"/>
      <c r="K69" s="209" t="s">
        <v>198</v>
      </c>
      <c r="L69" s="210">
        <v>270</v>
      </c>
      <c r="M69" s="208"/>
      <c r="N69" s="209"/>
      <c r="O69" s="211"/>
      <c r="P69" s="212"/>
      <c r="Q69" s="209" t="s">
        <v>199</v>
      </c>
      <c r="R69" s="211">
        <v>270</v>
      </c>
      <c r="S69" s="213"/>
    </row>
    <row r="70" spans="1:19" s="119" customFormat="1" ht="15" customHeight="1">
      <c r="A70" s="214"/>
      <c r="B70" s="265"/>
      <c r="C70" s="210"/>
      <c r="D70" s="261"/>
      <c r="E70" s="262"/>
      <c r="F70" s="210"/>
      <c r="G70" s="208"/>
      <c r="H70" s="209" t="s">
        <v>170</v>
      </c>
      <c r="I70" s="210">
        <v>60</v>
      </c>
      <c r="J70" s="208"/>
      <c r="K70" s="209" t="s">
        <v>200</v>
      </c>
      <c r="L70" s="210">
        <v>440</v>
      </c>
      <c r="M70" s="208"/>
      <c r="N70" s="209"/>
      <c r="O70" s="211"/>
      <c r="P70" s="212"/>
      <c r="Q70" s="209" t="s">
        <v>201</v>
      </c>
      <c r="R70" s="211">
        <v>560</v>
      </c>
      <c r="S70" s="213"/>
    </row>
    <row r="71" spans="1:19" s="119" customFormat="1" ht="15" customHeight="1">
      <c r="A71" s="214"/>
      <c r="B71" s="265"/>
      <c r="C71" s="210"/>
      <c r="D71" s="261"/>
      <c r="E71" s="262"/>
      <c r="F71" s="210"/>
      <c r="G71" s="208"/>
      <c r="H71" s="209" t="s">
        <v>195</v>
      </c>
      <c r="I71" s="210">
        <v>570</v>
      </c>
      <c r="J71" s="208"/>
      <c r="K71" s="209" t="s">
        <v>202</v>
      </c>
      <c r="L71" s="210">
        <v>130</v>
      </c>
      <c r="M71" s="208"/>
      <c r="N71" s="209"/>
      <c r="O71" s="211"/>
      <c r="P71" s="212"/>
      <c r="Q71" s="209" t="s">
        <v>203</v>
      </c>
      <c r="R71" s="211">
        <v>80</v>
      </c>
      <c r="S71" s="213"/>
    </row>
    <row r="72" spans="1:19" s="119" customFormat="1" ht="15" customHeight="1">
      <c r="A72" s="214"/>
      <c r="B72" s="265"/>
      <c r="C72" s="210"/>
      <c r="D72" s="261"/>
      <c r="E72" s="262"/>
      <c r="F72" s="210"/>
      <c r="G72" s="208"/>
      <c r="H72" s="209" t="s">
        <v>204</v>
      </c>
      <c r="I72" s="210">
        <v>50</v>
      </c>
      <c r="J72" s="208"/>
      <c r="K72" s="209" t="s">
        <v>205</v>
      </c>
      <c r="L72" s="210">
        <v>430</v>
      </c>
      <c r="M72" s="208"/>
      <c r="N72" s="209"/>
      <c r="O72" s="211"/>
      <c r="P72" s="212"/>
      <c r="Q72" s="209" t="s">
        <v>206</v>
      </c>
      <c r="R72" s="211">
        <v>780</v>
      </c>
      <c r="S72" s="213"/>
    </row>
    <row r="73" spans="1:19" s="119" customFormat="1" ht="15" customHeight="1">
      <c r="A73" s="214"/>
      <c r="B73" s="265"/>
      <c r="C73" s="210"/>
      <c r="D73" s="261"/>
      <c r="E73" s="262"/>
      <c r="F73" s="210"/>
      <c r="G73" s="208"/>
      <c r="H73" s="209" t="s">
        <v>207</v>
      </c>
      <c r="I73" s="210">
        <v>200</v>
      </c>
      <c r="J73" s="208"/>
      <c r="K73" s="209" t="s">
        <v>208</v>
      </c>
      <c r="L73" s="210">
        <v>250</v>
      </c>
      <c r="M73" s="208"/>
      <c r="N73" s="209"/>
      <c r="O73" s="211"/>
      <c r="P73" s="212"/>
      <c r="Q73" s="209" t="s">
        <v>209</v>
      </c>
      <c r="R73" s="211">
        <v>160</v>
      </c>
      <c r="S73" s="213"/>
    </row>
    <row r="74" spans="1:19" s="119" customFormat="1" ht="15" customHeight="1">
      <c r="A74" s="214"/>
      <c r="B74" s="265"/>
      <c r="C74" s="210"/>
      <c r="D74" s="261"/>
      <c r="E74" s="262"/>
      <c r="F74" s="210"/>
      <c r="G74" s="208"/>
      <c r="H74" s="209" t="s">
        <v>127</v>
      </c>
      <c r="I74" s="210">
        <v>310</v>
      </c>
      <c r="J74" s="208"/>
      <c r="K74" s="209"/>
      <c r="L74" s="210"/>
      <c r="M74" s="208"/>
      <c r="N74" s="209"/>
      <c r="O74" s="211"/>
      <c r="P74" s="212"/>
      <c r="Q74" s="209"/>
      <c r="R74" s="211"/>
      <c r="S74" s="213"/>
    </row>
    <row r="75" spans="1:19" s="119" customFormat="1" ht="15" customHeight="1">
      <c r="A75" s="214"/>
      <c r="B75" s="265"/>
      <c r="C75" s="210"/>
      <c r="D75" s="261"/>
      <c r="E75" s="262"/>
      <c r="F75" s="210"/>
      <c r="G75" s="208"/>
      <c r="H75" s="209" t="s">
        <v>210</v>
      </c>
      <c r="I75" s="210">
        <v>500</v>
      </c>
      <c r="J75" s="208"/>
      <c r="K75" s="209"/>
      <c r="L75" s="210"/>
      <c r="M75" s="208"/>
      <c r="N75" s="209"/>
      <c r="O75" s="211"/>
      <c r="P75" s="212"/>
      <c r="Q75" s="209"/>
      <c r="R75" s="211"/>
      <c r="S75" s="213"/>
    </row>
    <row r="76" spans="1:19" s="119" customFormat="1" ht="15" customHeight="1">
      <c r="A76" s="214"/>
      <c r="B76" s="265"/>
      <c r="C76" s="210"/>
      <c r="D76" s="261"/>
      <c r="E76" s="262"/>
      <c r="F76" s="210"/>
      <c r="G76" s="208"/>
      <c r="H76" s="209" t="s">
        <v>141</v>
      </c>
      <c r="I76" s="210">
        <v>360</v>
      </c>
      <c r="J76" s="208"/>
      <c r="K76" s="209"/>
      <c r="L76" s="210"/>
      <c r="M76" s="208"/>
      <c r="N76" s="209"/>
      <c r="O76" s="211"/>
      <c r="P76" s="212"/>
      <c r="Q76" s="209"/>
      <c r="R76" s="211"/>
      <c r="S76" s="213"/>
    </row>
    <row r="77" spans="1:19" s="119" customFormat="1" ht="15" customHeight="1">
      <c r="A77" s="214"/>
      <c r="B77" s="265"/>
      <c r="C77" s="210"/>
      <c r="D77" s="261"/>
      <c r="E77" s="262"/>
      <c r="F77" s="210"/>
      <c r="G77" s="208"/>
      <c r="H77" s="209" t="s">
        <v>211</v>
      </c>
      <c r="I77" s="210">
        <v>150</v>
      </c>
      <c r="J77" s="208"/>
      <c r="K77" s="209"/>
      <c r="L77" s="210"/>
      <c r="M77" s="208"/>
      <c r="N77" s="209"/>
      <c r="O77" s="211"/>
      <c r="P77" s="212"/>
      <c r="Q77" s="209"/>
      <c r="R77" s="211"/>
      <c r="S77" s="213"/>
    </row>
    <row r="78" spans="1:19" s="119" customFormat="1" ht="15" customHeight="1">
      <c r="A78" s="214"/>
      <c r="B78" s="265"/>
      <c r="C78" s="210"/>
      <c r="D78" s="261"/>
      <c r="E78" s="262"/>
      <c r="F78" s="210"/>
      <c r="G78" s="208"/>
      <c r="H78" s="209" t="s">
        <v>212</v>
      </c>
      <c r="I78" s="210">
        <v>550</v>
      </c>
      <c r="J78" s="208"/>
      <c r="K78" s="209"/>
      <c r="L78" s="210"/>
      <c r="M78" s="208"/>
      <c r="N78" s="209"/>
      <c r="O78" s="211"/>
      <c r="P78" s="212"/>
      <c r="Q78" s="209"/>
      <c r="R78" s="211"/>
      <c r="S78" s="213"/>
    </row>
    <row r="79" spans="1:19" s="119" customFormat="1" ht="15" customHeight="1">
      <c r="A79" s="214"/>
      <c r="B79" s="265"/>
      <c r="C79" s="210"/>
      <c r="D79" s="261"/>
      <c r="E79" s="262"/>
      <c r="F79" s="210"/>
      <c r="G79" s="208"/>
      <c r="H79" s="209" t="s">
        <v>208</v>
      </c>
      <c r="I79" s="210">
        <v>440</v>
      </c>
      <c r="J79" s="208"/>
      <c r="K79" s="209"/>
      <c r="L79" s="210"/>
      <c r="M79" s="208"/>
      <c r="N79" s="209"/>
      <c r="O79" s="211"/>
      <c r="P79" s="212"/>
      <c r="Q79" s="209"/>
      <c r="R79" s="211"/>
      <c r="S79" s="213"/>
    </row>
    <row r="80" spans="1:19" s="119" customFormat="1" ht="15" customHeight="1">
      <c r="A80" s="214"/>
      <c r="B80" s="265"/>
      <c r="C80" s="210"/>
      <c r="D80" s="261"/>
      <c r="E80" s="262"/>
      <c r="F80" s="210"/>
      <c r="G80" s="208"/>
      <c r="H80" s="209" t="s">
        <v>213</v>
      </c>
      <c r="I80" s="210">
        <v>410</v>
      </c>
      <c r="J80" s="208"/>
      <c r="K80" s="209"/>
      <c r="L80" s="210"/>
      <c r="M80" s="208"/>
      <c r="N80" s="209"/>
      <c r="O80" s="211"/>
      <c r="P80" s="212"/>
      <c r="Q80" s="209"/>
      <c r="R80" s="211"/>
      <c r="S80" s="213"/>
    </row>
    <row r="81" spans="1:19" s="119" customFormat="1" ht="15" customHeight="1">
      <c r="A81" s="214"/>
      <c r="B81" s="265"/>
      <c r="C81" s="210"/>
      <c r="D81" s="261"/>
      <c r="E81" s="262"/>
      <c r="F81" s="210"/>
      <c r="G81" s="208"/>
      <c r="H81" s="209" t="s">
        <v>214</v>
      </c>
      <c r="I81" s="210">
        <v>630</v>
      </c>
      <c r="J81" s="208"/>
      <c r="K81" s="209"/>
      <c r="L81" s="210"/>
      <c r="M81" s="208"/>
      <c r="N81" s="209"/>
      <c r="O81" s="211"/>
      <c r="P81" s="212"/>
      <c r="Q81" s="209"/>
      <c r="R81" s="272"/>
      <c r="S81" s="273"/>
    </row>
    <row r="82" spans="1:19" s="119" customFormat="1" ht="15" customHeight="1">
      <c r="A82" s="214"/>
      <c r="B82" s="265"/>
      <c r="C82" s="210"/>
      <c r="D82" s="261"/>
      <c r="E82" s="262"/>
      <c r="F82" s="210"/>
      <c r="G82" s="208"/>
      <c r="H82" s="209" t="s">
        <v>215</v>
      </c>
      <c r="I82" s="210">
        <v>210</v>
      </c>
      <c r="J82" s="208"/>
      <c r="K82" s="209"/>
      <c r="L82" s="210"/>
      <c r="M82" s="208"/>
      <c r="N82" s="209"/>
      <c r="O82" s="211"/>
      <c r="P82" s="212"/>
      <c r="Q82" s="209"/>
      <c r="R82" s="272"/>
      <c r="S82" s="273"/>
    </row>
    <row r="83" spans="1:19" s="119" customFormat="1" ht="15" customHeight="1">
      <c r="A83" s="214"/>
      <c r="B83" s="265"/>
      <c r="C83" s="210"/>
      <c r="D83" s="261"/>
      <c r="E83" s="262"/>
      <c r="F83" s="210"/>
      <c r="G83" s="208"/>
      <c r="H83" s="209" t="s">
        <v>110</v>
      </c>
      <c r="I83" s="210">
        <v>190</v>
      </c>
      <c r="J83" s="208"/>
      <c r="K83" s="209"/>
      <c r="L83" s="210"/>
      <c r="M83" s="208"/>
      <c r="N83" s="209"/>
      <c r="O83" s="211"/>
      <c r="P83" s="212"/>
      <c r="Q83" s="209"/>
      <c r="R83" s="272"/>
      <c r="S83" s="273"/>
    </row>
    <row r="84" spans="1:19" s="119" customFormat="1" ht="15" customHeight="1">
      <c r="A84" s="214"/>
      <c r="B84" s="265"/>
      <c r="C84" s="210"/>
      <c r="D84" s="261"/>
      <c r="E84" s="262"/>
      <c r="F84" s="210"/>
      <c r="G84" s="208"/>
      <c r="H84" s="209" t="s">
        <v>216</v>
      </c>
      <c r="I84" s="210">
        <v>100</v>
      </c>
      <c r="J84" s="208"/>
      <c r="K84" s="209"/>
      <c r="L84" s="210"/>
      <c r="M84" s="208"/>
      <c r="N84" s="209"/>
      <c r="O84" s="211"/>
      <c r="P84" s="212"/>
      <c r="Q84" s="209"/>
      <c r="R84" s="272"/>
      <c r="S84" s="273"/>
    </row>
    <row r="85" spans="1:19" s="119" customFormat="1" ht="15" customHeight="1">
      <c r="A85" s="214"/>
      <c r="B85" s="265"/>
      <c r="C85" s="210"/>
      <c r="D85" s="261"/>
      <c r="E85" s="262"/>
      <c r="F85" s="210"/>
      <c r="G85" s="208"/>
      <c r="H85" s="209"/>
      <c r="I85" s="210"/>
      <c r="J85" s="208"/>
      <c r="K85" s="209"/>
      <c r="L85" s="210"/>
      <c r="M85" s="208"/>
      <c r="N85" s="209"/>
      <c r="O85" s="211"/>
      <c r="P85" s="212"/>
      <c r="Q85" s="209"/>
      <c r="R85" s="272"/>
      <c r="S85" s="273"/>
    </row>
    <row r="86" spans="1:19" s="119" customFormat="1" ht="15" customHeight="1">
      <c r="A86" s="214"/>
      <c r="B86" s="265"/>
      <c r="C86" s="210"/>
      <c r="D86" s="261"/>
      <c r="E86" s="262"/>
      <c r="F86" s="210"/>
      <c r="G86" s="208"/>
      <c r="H86" s="209"/>
      <c r="I86" s="210"/>
      <c r="J86" s="208"/>
      <c r="K86" s="209"/>
      <c r="L86" s="210"/>
      <c r="M86" s="208"/>
      <c r="N86" s="209"/>
      <c r="O86" s="211"/>
      <c r="P86" s="212"/>
      <c r="Q86" s="209"/>
      <c r="R86" s="272"/>
      <c r="S86" s="273"/>
    </row>
    <row r="87" spans="1:19" s="119" customFormat="1" ht="15" hidden="1" customHeight="1">
      <c r="A87" s="214"/>
      <c r="B87" s="265"/>
      <c r="C87" s="210"/>
      <c r="D87" s="261"/>
      <c r="E87" s="262"/>
      <c r="F87" s="210"/>
      <c r="G87" s="208"/>
      <c r="H87" s="209"/>
      <c r="I87" s="210"/>
      <c r="J87" s="208"/>
      <c r="K87" s="209"/>
      <c r="L87" s="210"/>
      <c r="M87" s="208"/>
      <c r="N87" s="209"/>
      <c r="O87" s="211"/>
      <c r="P87" s="212"/>
      <c r="Q87" s="209"/>
      <c r="R87" s="272"/>
      <c r="S87" s="273"/>
    </row>
    <row r="88" spans="1:19" s="119" customFormat="1" ht="15" hidden="1" customHeight="1">
      <c r="A88" s="214"/>
      <c r="B88" s="265"/>
      <c r="C88" s="210"/>
      <c r="D88" s="261"/>
      <c r="E88" s="262"/>
      <c r="F88" s="210"/>
      <c r="G88" s="208"/>
      <c r="H88" s="209"/>
      <c r="I88" s="210"/>
      <c r="J88" s="208"/>
      <c r="K88" s="209"/>
      <c r="L88" s="210"/>
      <c r="M88" s="208"/>
      <c r="N88" s="209"/>
      <c r="O88" s="211"/>
      <c r="P88" s="212"/>
      <c r="Q88" s="209"/>
      <c r="R88" s="272"/>
      <c r="S88" s="273"/>
    </row>
    <row r="89" spans="1:19" s="119" customFormat="1" ht="15" hidden="1" customHeight="1">
      <c r="A89" s="214"/>
      <c r="B89" s="265"/>
      <c r="C89" s="210"/>
      <c r="D89" s="261"/>
      <c r="E89" s="262"/>
      <c r="F89" s="210"/>
      <c r="G89" s="208"/>
      <c r="H89" s="209"/>
      <c r="I89" s="210"/>
      <c r="J89" s="208"/>
      <c r="K89" s="209"/>
      <c r="L89" s="210"/>
      <c r="M89" s="208"/>
      <c r="N89" s="209"/>
      <c r="O89" s="211"/>
      <c r="P89" s="212"/>
      <c r="Q89" s="209"/>
      <c r="R89" s="272"/>
      <c r="S89" s="273"/>
    </row>
    <row r="90" spans="1:19" s="119" customFormat="1" ht="15" customHeight="1">
      <c r="A90" s="214"/>
      <c r="B90" s="265"/>
      <c r="C90" s="210"/>
      <c r="D90" s="261"/>
      <c r="E90" s="262"/>
      <c r="F90" s="210"/>
      <c r="G90" s="208"/>
      <c r="H90" s="209"/>
      <c r="I90" s="210"/>
      <c r="J90" s="208"/>
      <c r="K90" s="209"/>
      <c r="L90" s="210"/>
      <c r="M90" s="208"/>
      <c r="N90" s="209"/>
      <c r="O90" s="211"/>
      <c r="P90" s="212"/>
      <c r="Q90" s="209"/>
      <c r="R90" s="272"/>
      <c r="S90" s="273"/>
    </row>
    <row r="91" spans="1:19" s="119" customFormat="1" ht="15" customHeight="1">
      <c r="A91" s="214"/>
      <c r="B91" s="265"/>
      <c r="C91" s="210"/>
      <c r="D91" s="261"/>
      <c r="E91" s="262"/>
      <c r="F91" s="210"/>
      <c r="G91" s="208"/>
      <c r="H91" s="209"/>
      <c r="I91" s="210"/>
      <c r="J91" s="208"/>
      <c r="K91" s="209"/>
      <c r="L91" s="210"/>
      <c r="M91" s="208"/>
      <c r="N91" s="209"/>
      <c r="O91" s="211"/>
      <c r="P91" s="212"/>
      <c r="Q91" s="209"/>
      <c r="R91" s="272"/>
      <c r="S91" s="273"/>
    </row>
    <row r="92" spans="1:19" s="119" customFormat="1" ht="15" customHeight="1">
      <c r="A92" s="214"/>
      <c r="B92" s="265"/>
      <c r="C92" s="210"/>
      <c r="D92" s="261"/>
      <c r="E92" s="262"/>
      <c r="F92" s="210"/>
      <c r="G92" s="208"/>
      <c r="H92" s="209"/>
      <c r="I92" s="210"/>
      <c r="J92" s="208"/>
      <c r="K92" s="209"/>
      <c r="L92" s="210"/>
      <c r="M92" s="208"/>
      <c r="N92" s="209"/>
      <c r="O92" s="211"/>
      <c r="P92" s="212"/>
      <c r="Q92" s="209"/>
      <c r="R92" s="272"/>
      <c r="S92" s="273"/>
    </row>
    <row r="93" spans="1:19" s="119" customFormat="1" ht="15" customHeight="1">
      <c r="A93" s="214"/>
      <c r="B93" s="265"/>
      <c r="C93" s="210"/>
      <c r="D93" s="261"/>
      <c r="E93" s="262"/>
      <c r="F93" s="210"/>
      <c r="G93" s="274"/>
      <c r="H93" s="209"/>
      <c r="I93" s="210"/>
      <c r="J93" s="208"/>
      <c r="K93" s="209"/>
      <c r="L93" s="210"/>
      <c r="M93" s="208"/>
      <c r="N93" s="209"/>
      <c r="O93" s="211"/>
      <c r="P93" s="212"/>
      <c r="Q93" s="209"/>
      <c r="R93" s="272"/>
      <c r="S93" s="273"/>
    </row>
    <row r="94" spans="1:19" s="119" customFormat="1" ht="15" customHeight="1" thickBot="1">
      <c r="A94" s="214"/>
      <c r="B94" s="265"/>
      <c r="C94" s="210"/>
      <c r="D94" s="261"/>
      <c r="E94" s="262"/>
      <c r="F94" s="210"/>
      <c r="G94" s="274"/>
      <c r="H94" s="209"/>
      <c r="I94" s="210"/>
      <c r="J94" s="208"/>
      <c r="K94" s="209"/>
      <c r="L94" s="210"/>
      <c r="M94" s="208"/>
      <c r="N94" s="209"/>
      <c r="O94" s="211"/>
      <c r="P94" s="212"/>
      <c r="Q94" s="209"/>
      <c r="R94" s="272"/>
      <c r="S94" s="273"/>
    </row>
    <row r="95" spans="1:19" s="119" customFormat="1" ht="15" customHeight="1" thickBot="1">
      <c r="A95" s="214"/>
      <c r="B95" s="827" t="s">
        <v>217</v>
      </c>
      <c r="C95" s="828"/>
      <c r="D95" s="828"/>
      <c r="E95" s="828"/>
      <c r="F95" s="828"/>
      <c r="G95" s="828"/>
      <c r="H95" s="828"/>
      <c r="I95" s="828"/>
      <c r="J95" s="828"/>
      <c r="K95" s="828"/>
      <c r="L95" s="828"/>
      <c r="M95" s="828"/>
      <c r="N95" s="828"/>
      <c r="O95" s="828"/>
      <c r="P95" s="828"/>
      <c r="Q95" s="828"/>
      <c r="R95" s="828"/>
      <c r="S95" s="829"/>
    </row>
    <row r="96" spans="1:19" s="119" customFormat="1" ht="15" customHeight="1">
      <c r="A96" s="214"/>
      <c r="B96" s="275" t="s">
        <v>218</v>
      </c>
      <c r="C96" s="276">
        <v>1810</v>
      </c>
      <c r="D96" s="690">
        <f>G96+J96+M96+P96+S96</f>
        <v>0</v>
      </c>
      <c r="E96" s="259" t="s">
        <v>218</v>
      </c>
      <c r="F96" s="159">
        <v>1670</v>
      </c>
      <c r="G96" s="277"/>
      <c r="H96" s="200" t="s">
        <v>219</v>
      </c>
      <c r="I96" s="201">
        <v>50</v>
      </c>
      <c r="J96" s="199"/>
      <c r="K96" s="200" t="s">
        <v>219</v>
      </c>
      <c r="L96" s="201">
        <v>50</v>
      </c>
      <c r="M96" s="199"/>
      <c r="N96" s="200" t="s">
        <v>219</v>
      </c>
      <c r="O96" s="203">
        <v>10</v>
      </c>
      <c r="P96" s="202"/>
      <c r="Q96" s="200" t="s">
        <v>219</v>
      </c>
      <c r="R96" s="203">
        <v>30</v>
      </c>
      <c r="S96" s="204"/>
    </row>
    <row r="97" spans="1:19" s="119" customFormat="1" ht="15" customHeight="1">
      <c r="A97" s="214"/>
      <c r="B97" s="260" t="s">
        <v>220</v>
      </c>
      <c r="C97" s="165">
        <v>2180</v>
      </c>
      <c r="D97" s="691">
        <f>G97+J97+M97+P97+S97</f>
        <v>0</v>
      </c>
      <c r="E97" s="262" t="s">
        <v>220</v>
      </c>
      <c r="F97" s="165">
        <v>2070</v>
      </c>
      <c r="G97" s="278"/>
      <c r="H97" s="209" t="s">
        <v>221</v>
      </c>
      <c r="I97" s="210">
        <v>30</v>
      </c>
      <c r="J97" s="208"/>
      <c r="K97" s="209" t="s">
        <v>221</v>
      </c>
      <c r="L97" s="210">
        <v>50</v>
      </c>
      <c r="M97" s="208"/>
      <c r="N97" s="168"/>
      <c r="O97" s="165"/>
      <c r="P97" s="212"/>
      <c r="Q97" s="209" t="s">
        <v>221</v>
      </c>
      <c r="R97" s="211">
        <v>30</v>
      </c>
      <c r="S97" s="213"/>
    </row>
    <row r="98" spans="1:19" s="119" customFormat="1" ht="15" customHeight="1">
      <c r="A98" s="214"/>
      <c r="B98" s="257" t="s">
        <v>222</v>
      </c>
      <c r="C98" s="159">
        <v>1080</v>
      </c>
      <c r="D98" s="692">
        <f>G98+J98+M98+P98+S98</f>
        <v>0</v>
      </c>
      <c r="E98" s="259" t="s">
        <v>222</v>
      </c>
      <c r="F98" s="159">
        <v>1040</v>
      </c>
      <c r="G98" s="279"/>
      <c r="H98" s="200" t="s">
        <v>223</v>
      </c>
      <c r="I98" s="201">
        <v>10</v>
      </c>
      <c r="J98" s="199"/>
      <c r="K98" s="200" t="s">
        <v>223</v>
      </c>
      <c r="L98" s="201">
        <v>20</v>
      </c>
      <c r="M98" s="199"/>
      <c r="N98" s="158"/>
      <c r="O98" s="159"/>
      <c r="P98" s="202"/>
      <c r="Q98" s="200" t="s">
        <v>223</v>
      </c>
      <c r="R98" s="203">
        <v>10</v>
      </c>
      <c r="S98" s="204"/>
    </row>
    <row r="99" spans="1:19" s="119" customFormat="1" ht="15" customHeight="1">
      <c r="A99" s="214"/>
      <c r="B99" s="260"/>
      <c r="C99" s="165"/>
      <c r="D99" s="261"/>
      <c r="E99" s="262"/>
      <c r="F99" s="165"/>
      <c r="G99" s="274"/>
      <c r="H99" s="209"/>
      <c r="I99" s="210"/>
      <c r="J99" s="208"/>
      <c r="K99" s="209"/>
      <c r="L99" s="210"/>
      <c r="M99" s="208"/>
      <c r="N99" s="209"/>
      <c r="O99" s="211"/>
      <c r="P99" s="212"/>
      <c r="Q99" s="209"/>
      <c r="R99" s="272"/>
      <c r="S99" s="273"/>
    </row>
    <row r="100" spans="1:19" s="119" customFormat="1" ht="15" customHeight="1">
      <c r="A100" s="214"/>
      <c r="B100" s="260"/>
      <c r="C100" s="165"/>
      <c r="D100" s="261"/>
      <c r="E100" s="262"/>
      <c r="F100" s="165"/>
      <c r="G100" s="274"/>
      <c r="H100" s="209"/>
      <c r="I100" s="210"/>
      <c r="J100" s="208"/>
      <c r="K100" s="209"/>
      <c r="L100" s="210"/>
      <c r="M100" s="208"/>
      <c r="N100" s="209"/>
      <c r="O100" s="211"/>
      <c r="P100" s="212"/>
      <c r="Q100" s="209"/>
      <c r="R100" s="272"/>
      <c r="S100" s="273"/>
    </row>
    <row r="101" spans="1:19" s="119" customFormat="1" ht="15" customHeight="1">
      <c r="A101" s="214"/>
      <c r="B101" s="260"/>
      <c r="C101" s="165"/>
      <c r="D101" s="261"/>
      <c r="E101" s="262"/>
      <c r="F101" s="165"/>
      <c r="G101" s="274"/>
      <c r="H101" s="209"/>
      <c r="I101" s="210"/>
      <c r="J101" s="208"/>
      <c r="K101" s="209"/>
      <c r="L101" s="210"/>
      <c r="M101" s="208"/>
      <c r="N101" s="209"/>
      <c r="O101" s="211"/>
      <c r="P101" s="212"/>
      <c r="Q101" s="209"/>
      <c r="R101" s="272"/>
      <c r="S101" s="273"/>
    </row>
    <row r="102" spans="1:19" s="119" customFormat="1" ht="15" customHeight="1">
      <c r="A102" s="214"/>
      <c r="B102" s="260" t="s">
        <v>224</v>
      </c>
      <c r="C102" s="165">
        <f>SUM(C8:C50)+SUM(C60:C95)</f>
        <v>82520</v>
      </c>
      <c r="D102" s="280">
        <f>SUM(D8:D50)+SUM(D60:D95)</f>
        <v>0</v>
      </c>
      <c r="E102" s="262" t="s">
        <v>225</v>
      </c>
      <c r="F102" s="165">
        <f>SUM(F8:F50)+SUM(F60:F95)</f>
        <v>78210</v>
      </c>
      <c r="G102" s="281">
        <f>SUM(G8:G50)+SUM(G60:G95)</f>
        <v>0</v>
      </c>
      <c r="H102" s="168" t="s">
        <v>225</v>
      </c>
      <c r="I102" s="165">
        <f>SUM(I8:I50)+SUM(I60:I95)</f>
        <v>5450</v>
      </c>
      <c r="J102" s="165">
        <f>SUM(J8:J50)+SUM(J60:J95)</f>
        <v>0</v>
      </c>
      <c r="K102" s="209" t="s">
        <v>224</v>
      </c>
      <c r="L102" s="210">
        <f>SUM(L8:L50)+SUM(L60:L95)</f>
        <v>3890</v>
      </c>
      <c r="M102" s="165">
        <f>SUM(M8:M50)+SUM(M60:M95)</f>
        <v>0</v>
      </c>
      <c r="N102" s="168" t="s">
        <v>225</v>
      </c>
      <c r="O102" s="211">
        <f>SUM(O8:O50)+SUM(O60:O95)</f>
        <v>620</v>
      </c>
      <c r="P102" s="165">
        <f>SUM(P8:P50)+SUM(P60:P95)</f>
        <v>0</v>
      </c>
      <c r="Q102" s="168" t="s">
        <v>225</v>
      </c>
      <c r="R102" s="272">
        <f>SUM(R8:R50)+SUM(R60:R95)</f>
        <v>4030</v>
      </c>
      <c r="S102" s="282">
        <f>SUM(S8:S50)+SUM(S60:S95)</f>
        <v>0</v>
      </c>
    </row>
    <row r="103" spans="1:19" s="119" customFormat="1" ht="15" customHeight="1">
      <c r="A103" s="214"/>
      <c r="B103" s="260" t="s">
        <v>226</v>
      </c>
      <c r="C103" s="165">
        <f>SUM(C96:C101)</f>
        <v>5070</v>
      </c>
      <c r="D103" s="280">
        <f>SUM(D96:D101)</f>
        <v>0</v>
      </c>
      <c r="E103" s="262" t="s">
        <v>227</v>
      </c>
      <c r="F103" s="165">
        <f>SUM(F96:F101)</f>
        <v>4780</v>
      </c>
      <c r="G103" s="165">
        <f>SUM(G96:G101)</f>
        <v>0</v>
      </c>
      <c r="H103" s="168" t="s">
        <v>227</v>
      </c>
      <c r="I103" s="165">
        <f>SUM(I96:I101)</f>
        <v>90</v>
      </c>
      <c r="J103" s="165">
        <f>SUM(J96:J101)</f>
        <v>0</v>
      </c>
      <c r="K103" s="209" t="s">
        <v>226</v>
      </c>
      <c r="L103" s="210">
        <f>SUM(L96:L101)</f>
        <v>120</v>
      </c>
      <c r="M103" s="165">
        <f>SUM(M96:M101)</f>
        <v>0</v>
      </c>
      <c r="N103" s="168" t="s">
        <v>227</v>
      </c>
      <c r="O103" s="211">
        <f>SUM(O96:O101)</f>
        <v>10</v>
      </c>
      <c r="P103" s="165">
        <f>SUM(P96:P101)</f>
        <v>0</v>
      </c>
      <c r="Q103" s="168" t="s">
        <v>227</v>
      </c>
      <c r="R103" s="272">
        <f>SUM(R96:R101)</f>
        <v>70</v>
      </c>
      <c r="S103" s="282">
        <f>SUM(S96:S101)</f>
        <v>0</v>
      </c>
    </row>
    <row r="104" spans="1:19" s="119" customFormat="1" ht="15" customHeight="1" thickBot="1">
      <c r="A104" s="214"/>
      <c r="B104" s="283" t="s">
        <v>228</v>
      </c>
      <c r="C104" s="284">
        <f>SUM(C102:C103)</f>
        <v>87590</v>
      </c>
      <c r="D104" s="285">
        <f>SUM(D102:D103)</f>
        <v>0</v>
      </c>
      <c r="E104" s="286" t="s">
        <v>229</v>
      </c>
      <c r="F104" s="287">
        <f>SUM(F102:F103)</f>
        <v>82990</v>
      </c>
      <c r="G104" s="288">
        <f>SUM(G102:G103)</f>
        <v>0</v>
      </c>
      <c r="H104" s="289" t="s">
        <v>230</v>
      </c>
      <c r="I104" s="290">
        <f>SUM(I102:I103)</f>
        <v>5540</v>
      </c>
      <c r="J104" s="290">
        <f>SUM(J102:J103)</f>
        <v>0</v>
      </c>
      <c r="K104" s="291" t="s">
        <v>231</v>
      </c>
      <c r="L104" s="284">
        <f>SUM(L102:L103)</f>
        <v>4010</v>
      </c>
      <c r="M104" s="290">
        <f>SUM(M102:M103)</f>
        <v>0</v>
      </c>
      <c r="N104" s="289" t="s">
        <v>232</v>
      </c>
      <c r="O104" s="292">
        <f>SUM(O102:O103)</f>
        <v>630</v>
      </c>
      <c r="P104" s="290">
        <f>SUM(P102:P103)</f>
        <v>0</v>
      </c>
      <c r="Q104" s="289" t="s">
        <v>233</v>
      </c>
      <c r="R104" s="293">
        <f>SUM(R102:R103)</f>
        <v>4100</v>
      </c>
      <c r="S104" s="294">
        <f>SUM(S102:S103)</f>
        <v>0</v>
      </c>
    </row>
    <row r="105" spans="1:19" s="119" customFormat="1" ht="12.75" customHeight="1">
      <c r="B105" s="295"/>
      <c r="C105" s="296"/>
      <c r="D105" s="122"/>
      <c r="E105" s="120"/>
      <c r="F105" s="121"/>
      <c r="G105" s="122"/>
      <c r="H105" s="120"/>
      <c r="I105" s="121"/>
      <c r="J105" s="122"/>
      <c r="K105" s="120"/>
      <c r="L105" s="297"/>
      <c r="M105" s="122"/>
      <c r="N105" s="298"/>
      <c r="O105" s="299"/>
      <c r="P105" s="300"/>
      <c r="Q105" s="120"/>
      <c r="R105" s="817">
        <v>46082</v>
      </c>
      <c r="S105" s="818"/>
    </row>
    <row r="106" spans="1:19" s="301" customFormat="1" ht="6" customHeight="1" thickBot="1">
      <c r="B106" s="302"/>
      <c r="C106" s="303"/>
      <c r="D106" s="304"/>
      <c r="E106" s="302"/>
      <c r="F106" s="303"/>
      <c r="G106" s="304"/>
      <c r="H106" s="302"/>
      <c r="I106" s="303"/>
      <c r="J106" s="304"/>
      <c r="K106" s="302"/>
      <c r="L106" s="303"/>
      <c r="M106" s="304"/>
      <c r="N106" s="305"/>
      <c r="O106" s="830"/>
      <c r="P106" s="830"/>
      <c r="Q106" s="305"/>
      <c r="R106" s="830"/>
      <c r="S106" s="830"/>
    </row>
    <row r="107" spans="1:19" s="110" customFormat="1" ht="21" customHeight="1">
      <c r="B107" s="99" t="s">
        <v>62</v>
      </c>
      <c r="C107" s="100"/>
      <c r="D107" s="101"/>
      <c r="E107" s="100"/>
      <c r="F107" s="100"/>
      <c r="G107" s="100"/>
      <c r="H107" s="100"/>
      <c r="I107" s="102" t="s">
        <v>63</v>
      </c>
      <c r="J107" s="103"/>
      <c r="K107" s="104"/>
      <c r="L107" s="104"/>
      <c r="M107" s="105"/>
      <c r="N107" s="106"/>
      <c r="O107" s="107" t="s">
        <v>64</v>
      </c>
      <c r="P107" s="108"/>
      <c r="Q107" s="100"/>
      <c r="R107" s="108"/>
      <c r="S107" s="109"/>
    </row>
    <row r="108" spans="1:19" s="110" customFormat="1" ht="21" customHeight="1" thickBot="1">
      <c r="B108" s="111" t="s">
        <v>65</v>
      </c>
      <c r="C108" s="112"/>
      <c r="D108" s="113">
        <f>県下新聞別集計!T33</f>
        <v>0</v>
      </c>
      <c r="E108" s="114"/>
      <c r="F108" s="114"/>
      <c r="G108" s="114"/>
      <c r="H108" s="114"/>
      <c r="I108" s="115" t="s">
        <v>66</v>
      </c>
      <c r="J108" s="116"/>
      <c r="K108" s="114"/>
      <c r="L108" s="114"/>
      <c r="M108" s="117"/>
      <c r="N108" s="118"/>
      <c r="O108" s="115" t="s">
        <v>67</v>
      </c>
      <c r="P108" s="819"/>
      <c r="Q108" s="820"/>
      <c r="R108" s="820"/>
      <c r="S108" s="821"/>
    </row>
    <row r="109" spans="1:19" s="131" customFormat="1" ht="10.5" customHeight="1">
      <c r="B109" s="306"/>
      <c r="C109" s="121"/>
      <c r="D109" s="122"/>
      <c r="E109" s="306"/>
      <c r="F109" s="121"/>
      <c r="G109" s="122"/>
      <c r="H109" s="306"/>
      <c r="I109" s="121"/>
      <c r="J109" s="122"/>
      <c r="K109" s="306"/>
      <c r="L109" s="121"/>
      <c r="M109" s="122"/>
      <c r="N109" s="306"/>
      <c r="O109" s="121"/>
      <c r="P109" s="307"/>
      <c r="Q109" s="306"/>
      <c r="R109" s="121"/>
      <c r="S109" s="307"/>
    </row>
    <row r="110" spans="1:19" s="131" customFormat="1" ht="18" customHeight="1">
      <c r="B110" s="308" t="s">
        <v>234</v>
      </c>
      <c r="C110" s="124"/>
      <c r="D110" s="125" t="s">
        <v>69</v>
      </c>
      <c r="E110" s="126">
        <f>+G124+J124+M124+P124+S124</f>
        <v>0</v>
      </c>
      <c r="F110" s="125" t="s">
        <v>70</v>
      </c>
      <c r="G110" s="126">
        <f>県下新聞別集計!S8</f>
        <v>9320</v>
      </c>
      <c r="H110" s="251"/>
      <c r="I110" s="252"/>
      <c r="J110" s="254"/>
      <c r="L110" s="124"/>
      <c r="M110" s="254"/>
      <c r="O110" s="124"/>
      <c r="P110" s="309"/>
      <c r="R110" s="124"/>
      <c r="S110" s="132" t="s">
        <v>74</v>
      </c>
    </row>
    <row r="111" spans="1:19" s="119" customFormat="1" ht="10.5" customHeight="1" thickBot="1">
      <c r="B111" s="120"/>
      <c r="C111" s="121"/>
      <c r="D111" s="122"/>
      <c r="E111" s="120"/>
      <c r="F111" s="121"/>
      <c r="G111" s="122"/>
      <c r="H111" s="120"/>
      <c r="I111" s="121"/>
      <c r="J111" s="122"/>
      <c r="K111" s="120"/>
      <c r="L111" s="121"/>
      <c r="M111" s="122"/>
      <c r="N111" s="120"/>
      <c r="O111" s="121"/>
      <c r="P111" s="122"/>
      <c r="Q111" s="120"/>
      <c r="R111" s="121"/>
      <c r="S111" s="122"/>
    </row>
    <row r="112" spans="1:19" s="131" customFormat="1" ht="15">
      <c r="B112" s="133" t="s">
        <v>75</v>
      </c>
      <c r="C112" s="134"/>
      <c r="D112" s="135"/>
      <c r="E112" s="136" t="s">
        <v>76</v>
      </c>
      <c r="F112" s="137"/>
      <c r="G112" s="138"/>
      <c r="H112" s="139" t="s">
        <v>77</v>
      </c>
      <c r="I112" s="137"/>
      <c r="J112" s="138"/>
      <c r="K112" s="140" t="s">
        <v>78</v>
      </c>
      <c r="L112" s="137"/>
      <c r="M112" s="141"/>
      <c r="N112" s="140" t="s">
        <v>79</v>
      </c>
      <c r="O112" s="137"/>
      <c r="P112" s="141"/>
      <c r="Q112" s="142" t="s">
        <v>80</v>
      </c>
      <c r="R112" s="137"/>
      <c r="S112" s="143"/>
    </row>
    <row r="113" spans="2:19" s="131" customFormat="1" ht="15" customHeight="1">
      <c r="B113" s="144" t="s">
        <v>81</v>
      </c>
      <c r="C113" s="145" t="s">
        <v>82</v>
      </c>
      <c r="D113" s="146" t="s">
        <v>83</v>
      </c>
      <c r="E113" s="147" t="s">
        <v>81</v>
      </c>
      <c r="F113" s="145" t="s">
        <v>84</v>
      </c>
      <c r="G113" s="148" t="s">
        <v>85</v>
      </c>
      <c r="H113" s="149" t="s">
        <v>81</v>
      </c>
      <c r="I113" s="145" t="s">
        <v>84</v>
      </c>
      <c r="J113" s="150" t="s">
        <v>85</v>
      </c>
      <c r="K113" s="149" t="s">
        <v>81</v>
      </c>
      <c r="L113" s="145" t="s">
        <v>84</v>
      </c>
      <c r="M113" s="150" t="s">
        <v>85</v>
      </c>
      <c r="N113" s="149" t="s">
        <v>81</v>
      </c>
      <c r="O113" s="145" t="s">
        <v>84</v>
      </c>
      <c r="P113" s="150" t="s">
        <v>85</v>
      </c>
      <c r="Q113" s="149" t="s">
        <v>81</v>
      </c>
      <c r="R113" s="145" t="s">
        <v>84</v>
      </c>
      <c r="S113" s="151" t="s">
        <v>85</v>
      </c>
    </row>
    <row r="114" spans="2:19" s="131" customFormat="1" ht="15" customHeight="1">
      <c r="B114" s="310" t="s">
        <v>235</v>
      </c>
      <c r="C114" s="276">
        <v>1540</v>
      </c>
      <c r="D114" s="693">
        <f t="shared" ref="D114:D119" si="1">G114+J114+M114+P114+S114</f>
        <v>0</v>
      </c>
      <c r="E114" s="311" t="s">
        <v>235</v>
      </c>
      <c r="F114" s="276">
        <v>1480</v>
      </c>
      <c r="G114" s="312"/>
      <c r="H114" s="313"/>
      <c r="I114" s="276"/>
      <c r="J114" s="312"/>
      <c r="K114" s="313" t="s">
        <v>236</v>
      </c>
      <c r="L114" s="276">
        <v>30</v>
      </c>
      <c r="M114" s="312"/>
      <c r="N114" s="313" t="s">
        <v>236</v>
      </c>
      <c r="O114" s="276">
        <v>10</v>
      </c>
      <c r="P114" s="312"/>
      <c r="Q114" s="313" t="s">
        <v>236</v>
      </c>
      <c r="R114" s="276">
        <v>20</v>
      </c>
      <c r="S114" s="314"/>
    </row>
    <row r="115" spans="2:19" s="131" customFormat="1" ht="15" customHeight="1">
      <c r="B115" s="315" t="s">
        <v>237</v>
      </c>
      <c r="C115" s="316">
        <v>940</v>
      </c>
      <c r="D115" s="694">
        <f t="shared" si="1"/>
        <v>0</v>
      </c>
      <c r="E115" s="318" t="s">
        <v>237</v>
      </c>
      <c r="F115" s="316">
        <v>890</v>
      </c>
      <c r="G115" s="319"/>
      <c r="H115" s="320"/>
      <c r="I115" s="316"/>
      <c r="J115" s="319"/>
      <c r="K115" s="320" t="s">
        <v>238</v>
      </c>
      <c r="L115" s="316">
        <v>20</v>
      </c>
      <c r="M115" s="319"/>
      <c r="N115" s="320" t="s">
        <v>238</v>
      </c>
      <c r="O115" s="316">
        <v>10</v>
      </c>
      <c r="P115" s="319"/>
      <c r="Q115" s="320" t="s">
        <v>238</v>
      </c>
      <c r="R115" s="321">
        <v>20</v>
      </c>
      <c r="S115" s="322"/>
    </row>
    <row r="116" spans="2:19" s="131" customFormat="1" ht="15" customHeight="1">
      <c r="B116" s="310" t="s">
        <v>239</v>
      </c>
      <c r="C116" s="276">
        <v>1000</v>
      </c>
      <c r="D116" s="695">
        <f t="shared" si="1"/>
        <v>0</v>
      </c>
      <c r="E116" s="311" t="s">
        <v>239</v>
      </c>
      <c r="F116" s="276">
        <v>940</v>
      </c>
      <c r="G116" s="312"/>
      <c r="H116" s="313"/>
      <c r="I116" s="276"/>
      <c r="J116" s="312"/>
      <c r="K116" s="313" t="s">
        <v>240</v>
      </c>
      <c r="L116" s="276">
        <v>30</v>
      </c>
      <c r="M116" s="312"/>
      <c r="N116" s="313" t="s">
        <v>240</v>
      </c>
      <c r="O116" s="276">
        <v>10</v>
      </c>
      <c r="P116" s="312"/>
      <c r="Q116" s="313" t="s">
        <v>240</v>
      </c>
      <c r="R116" s="323">
        <v>20</v>
      </c>
      <c r="S116" s="324"/>
    </row>
    <row r="117" spans="2:19" s="131" customFormat="1" ht="15" customHeight="1">
      <c r="B117" s="315" t="s">
        <v>241</v>
      </c>
      <c r="C117" s="316">
        <v>1350</v>
      </c>
      <c r="D117" s="694">
        <f t="shared" si="1"/>
        <v>0</v>
      </c>
      <c r="E117" s="318" t="s">
        <v>241</v>
      </c>
      <c r="F117" s="316">
        <v>1270</v>
      </c>
      <c r="G117" s="319"/>
      <c r="H117" s="320"/>
      <c r="I117" s="316"/>
      <c r="J117" s="319"/>
      <c r="K117" s="320" t="s">
        <v>242</v>
      </c>
      <c r="L117" s="316">
        <v>30</v>
      </c>
      <c r="M117" s="319"/>
      <c r="N117" s="320" t="s">
        <v>242</v>
      </c>
      <c r="O117" s="316">
        <v>10</v>
      </c>
      <c r="P117" s="319"/>
      <c r="Q117" s="320" t="s">
        <v>242</v>
      </c>
      <c r="R117" s="321">
        <v>40</v>
      </c>
      <c r="S117" s="322"/>
    </row>
    <row r="118" spans="2:19" s="131" customFormat="1" ht="15" customHeight="1">
      <c r="B118" s="310" t="s">
        <v>243</v>
      </c>
      <c r="C118" s="276">
        <v>2080</v>
      </c>
      <c r="D118" s="695">
        <f t="shared" si="1"/>
        <v>0</v>
      </c>
      <c r="E118" s="311" t="s">
        <v>243</v>
      </c>
      <c r="F118" s="276">
        <v>1950</v>
      </c>
      <c r="G118" s="312"/>
      <c r="H118" s="313" t="s">
        <v>244</v>
      </c>
      <c r="I118" s="276">
        <v>10</v>
      </c>
      <c r="J118" s="312"/>
      <c r="K118" s="313" t="s">
        <v>244</v>
      </c>
      <c r="L118" s="276">
        <v>70</v>
      </c>
      <c r="M118" s="312"/>
      <c r="N118" s="313" t="s">
        <v>244</v>
      </c>
      <c r="O118" s="276">
        <v>20</v>
      </c>
      <c r="P118" s="312"/>
      <c r="Q118" s="313" t="s">
        <v>245</v>
      </c>
      <c r="R118" s="323">
        <v>30</v>
      </c>
      <c r="S118" s="324"/>
    </row>
    <row r="119" spans="2:19" s="131" customFormat="1" ht="15" customHeight="1" thickBot="1">
      <c r="B119" s="315" t="s">
        <v>246</v>
      </c>
      <c r="C119" s="316">
        <v>1810</v>
      </c>
      <c r="D119" s="694">
        <f t="shared" si="1"/>
        <v>0</v>
      </c>
      <c r="E119" s="318" t="s">
        <v>246</v>
      </c>
      <c r="F119" s="316">
        <v>1710</v>
      </c>
      <c r="G119" s="325"/>
      <c r="H119" s="326" t="s">
        <v>247</v>
      </c>
      <c r="I119" s="321">
        <v>30</v>
      </c>
      <c r="J119" s="325"/>
      <c r="K119" s="320" t="s">
        <v>247</v>
      </c>
      <c r="L119" s="316">
        <v>40</v>
      </c>
      <c r="M119" s="319"/>
      <c r="N119" s="320" t="s">
        <v>247</v>
      </c>
      <c r="O119" s="316">
        <v>10</v>
      </c>
      <c r="P119" s="319"/>
      <c r="Q119" s="320" t="s">
        <v>247</v>
      </c>
      <c r="R119" s="321">
        <v>20</v>
      </c>
      <c r="S119" s="322"/>
    </row>
    <row r="120" spans="2:19" s="131" customFormat="1" ht="15" customHeight="1" thickBot="1">
      <c r="B120" s="315"/>
      <c r="C120" s="316"/>
      <c r="D120" s="317"/>
      <c r="E120" s="824" t="s">
        <v>192</v>
      </c>
      <c r="F120" s="825"/>
      <c r="G120" s="825"/>
      <c r="H120" s="825"/>
      <c r="I120" s="825"/>
      <c r="J120" s="825"/>
      <c r="K120" s="825"/>
      <c r="L120" s="825"/>
      <c r="M120" s="825"/>
      <c r="N120" s="825"/>
      <c r="O120" s="825"/>
      <c r="P120" s="825"/>
      <c r="Q120" s="825"/>
      <c r="R120" s="825"/>
      <c r="S120" s="826"/>
    </row>
    <row r="121" spans="2:19" s="131" customFormat="1" ht="15" customHeight="1">
      <c r="B121" s="315"/>
      <c r="C121" s="316"/>
      <c r="D121" s="327"/>
      <c r="E121" s="328"/>
      <c r="F121" s="329"/>
      <c r="G121" s="330"/>
      <c r="H121" s="320" t="s">
        <v>235</v>
      </c>
      <c r="I121" s="321">
        <v>240</v>
      </c>
      <c r="J121" s="325"/>
      <c r="K121" s="320"/>
      <c r="L121" s="316"/>
      <c r="M121" s="319"/>
      <c r="N121" s="320"/>
      <c r="O121" s="321"/>
      <c r="P121" s="319"/>
      <c r="Q121" s="320"/>
      <c r="R121" s="321"/>
      <c r="S121" s="322"/>
    </row>
    <row r="122" spans="2:19" s="131" customFormat="1" ht="15" customHeight="1">
      <c r="B122" s="331"/>
      <c r="C122" s="316"/>
      <c r="D122" s="332"/>
      <c r="E122" s="333"/>
      <c r="F122" s="329"/>
      <c r="G122" s="330"/>
      <c r="H122" s="320" t="s">
        <v>239</v>
      </c>
      <c r="I122" s="321">
        <v>360</v>
      </c>
      <c r="J122" s="325"/>
      <c r="K122" s="320"/>
      <c r="L122" s="316"/>
      <c r="M122" s="319"/>
      <c r="N122" s="334"/>
      <c r="O122" s="329"/>
      <c r="P122" s="319"/>
      <c r="Q122" s="334"/>
      <c r="R122" s="329"/>
      <c r="S122" s="335"/>
    </row>
    <row r="123" spans="2:19" s="131" customFormat="1" ht="15" customHeight="1">
      <c r="B123" s="331"/>
      <c r="C123" s="316"/>
      <c r="D123" s="332"/>
      <c r="E123" s="333"/>
      <c r="F123" s="329"/>
      <c r="G123" s="330"/>
      <c r="H123" s="320"/>
      <c r="I123" s="321"/>
      <c r="J123" s="325"/>
      <c r="K123" s="334"/>
      <c r="L123" s="329"/>
      <c r="M123" s="330"/>
      <c r="N123" s="334"/>
      <c r="O123" s="329"/>
      <c r="P123" s="330"/>
      <c r="Q123" s="334"/>
      <c r="R123" s="329"/>
      <c r="S123" s="335"/>
    </row>
    <row r="124" spans="2:19" s="131" customFormat="1" ht="15" customHeight="1" thickBot="1">
      <c r="B124" s="283" t="s">
        <v>228</v>
      </c>
      <c r="C124" s="336">
        <f>SUM(C114:C123)</f>
        <v>8720</v>
      </c>
      <c r="D124" s="337">
        <f>SUM(D114:D123)</f>
        <v>0</v>
      </c>
      <c r="E124" s="286" t="s">
        <v>229</v>
      </c>
      <c r="F124" s="336">
        <f>SUM(F114:F123)</f>
        <v>8240</v>
      </c>
      <c r="G124" s="338">
        <f>SUM(G114:G123)</f>
        <v>0</v>
      </c>
      <c r="H124" s="289" t="s">
        <v>230</v>
      </c>
      <c r="I124" s="336">
        <f>SUM(I114:I123)</f>
        <v>640</v>
      </c>
      <c r="J124" s="338">
        <f>SUM(J114:J123)</f>
        <v>0</v>
      </c>
      <c r="K124" s="291" t="s">
        <v>231</v>
      </c>
      <c r="L124" s="336">
        <f>SUM(L114:L123)</f>
        <v>220</v>
      </c>
      <c r="M124" s="338">
        <f>SUM(M114:M123)</f>
        <v>0</v>
      </c>
      <c r="N124" s="289" t="s">
        <v>232</v>
      </c>
      <c r="O124" s="336">
        <f>SUM(O114:O123)</f>
        <v>70</v>
      </c>
      <c r="P124" s="338">
        <f>SUM(P114:P123)</f>
        <v>0</v>
      </c>
      <c r="Q124" s="289" t="s">
        <v>233</v>
      </c>
      <c r="R124" s="336">
        <f>SUM(R114:R123)</f>
        <v>150</v>
      </c>
      <c r="S124" s="339">
        <f>SUM(S114:S123)</f>
        <v>0</v>
      </c>
    </row>
    <row r="125" spans="2:19" s="131" customFormat="1" ht="10.5" customHeight="1">
      <c r="B125" s="340"/>
      <c r="C125" s="341"/>
      <c r="D125" s="342"/>
      <c r="E125" s="343"/>
      <c r="F125" s="344"/>
      <c r="G125" s="342"/>
      <c r="H125" s="343"/>
      <c r="I125" s="344"/>
      <c r="J125" s="342"/>
      <c r="K125" s="343"/>
      <c r="L125" s="344"/>
      <c r="M125" s="342"/>
      <c r="N125" s="343"/>
      <c r="O125" s="344"/>
      <c r="P125" s="342"/>
      <c r="Q125" s="343"/>
      <c r="R125" s="344"/>
      <c r="S125" s="342"/>
    </row>
    <row r="126" spans="2:19" s="131" customFormat="1" ht="18" customHeight="1">
      <c r="B126" s="345" t="s">
        <v>248</v>
      </c>
      <c r="C126" s="346"/>
      <c r="D126" s="126" t="s">
        <v>69</v>
      </c>
      <c r="E126" s="126">
        <f>+G137+J137+M137+P137+S137</f>
        <v>0</v>
      </c>
      <c r="F126" s="126" t="s">
        <v>249</v>
      </c>
      <c r="G126" s="126">
        <f>県下新聞別集計!S9</f>
        <v>8140</v>
      </c>
      <c r="H126" s="251"/>
      <c r="I126" s="347"/>
      <c r="J126" s="348"/>
      <c r="K126" s="349"/>
      <c r="L126" s="350"/>
      <c r="M126" s="348"/>
      <c r="N126" s="349"/>
      <c r="O126" s="350"/>
      <c r="P126" s="348"/>
      <c r="Q126" s="349"/>
      <c r="R126" s="350"/>
      <c r="S126" s="132" t="s">
        <v>74</v>
      </c>
    </row>
    <row r="127" spans="2:19" s="119" customFormat="1" ht="10.5" customHeight="1" thickBot="1">
      <c r="B127" s="120"/>
      <c r="C127" s="120"/>
      <c r="D127" s="351"/>
      <c r="E127" s="120"/>
      <c r="F127" s="120"/>
      <c r="G127" s="351"/>
      <c r="H127" s="120"/>
      <c r="I127" s="120"/>
      <c r="J127" s="351"/>
      <c r="K127" s="120"/>
      <c r="L127" s="120"/>
      <c r="M127" s="351"/>
      <c r="N127" s="120"/>
      <c r="O127" s="120"/>
      <c r="P127" s="351"/>
      <c r="Q127" s="120"/>
      <c r="R127" s="120"/>
      <c r="S127" s="351"/>
    </row>
    <row r="128" spans="2:19" s="131" customFormat="1" ht="15" customHeight="1">
      <c r="B128" s="133" t="s">
        <v>75</v>
      </c>
      <c r="C128" s="134"/>
      <c r="D128" s="135"/>
      <c r="E128" s="136" t="s">
        <v>76</v>
      </c>
      <c r="F128" s="137"/>
      <c r="G128" s="138"/>
      <c r="H128" s="139" t="s">
        <v>77</v>
      </c>
      <c r="I128" s="137"/>
      <c r="J128" s="138"/>
      <c r="K128" s="140" t="s">
        <v>78</v>
      </c>
      <c r="L128" s="137"/>
      <c r="M128" s="141"/>
      <c r="N128" s="140" t="s">
        <v>79</v>
      </c>
      <c r="O128" s="137"/>
      <c r="P128" s="141"/>
      <c r="Q128" s="142" t="s">
        <v>80</v>
      </c>
      <c r="R128" s="137"/>
      <c r="S128" s="143"/>
    </row>
    <row r="129" spans="2:19" s="131" customFormat="1" ht="15" customHeight="1">
      <c r="B129" s="144" t="s">
        <v>81</v>
      </c>
      <c r="C129" s="145" t="s">
        <v>82</v>
      </c>
      <c r="D129" s="146" t="s">
        <v>83</v>
      </c>
      <c r="E129" s="147" t="s">
        <v>81</v>
      </c>
      <c r="F129" s="145" t="s">
        <v>84</v>
      </c>
      <c r="G129" s="148" t="s">
        <v>85</v>
      </c>
      <c r="H129" s="149" t="s">
        <v>81</v>
      </c>
      <c r="I129" s="145" t="s">
        <v>84</v>
      </c>
      <c r="J129" s="150" t="s">
        <v>85</v>
      </c>
      <c r="K129" s="149" t="s">
        <v>81</v>
      </c>
      <c r="L129" s="145" t="s">
        <v>84</v>
      </c>
      <c r="M129" s="150" t="s">
        <v>85</v>
      </c>
      <c r="N129" s="149" t="s">
        <v>81</v>
      </c>
      <c r="O129" s="145" t="s">
        <v>84</v>
      </c>
      <c r="P129" s="150" t="s">
        <v>85</v>
      </c>
      <c r="Q129" s="149" t="s">
        <v>81</v>
      </c>
      <c r="R129" s="145" t="s">
        <v>84</v>
      </c>
      <c r="S129" s="151" t="s">
        <v>85</v>
      </c>
    </row>
    <row r="130" spans="2:19" s="131" customFormat="1" ht="15" customHeight="1">
      <c r="B130" s="310" t="s">
        <v>250</v>
      </c>
      <c r="C130" s="276">
        <v>2100</v>
      </c>
      <c r="D130" s="696">
        <f>G130+J130+M130+P130+S130</f>
        <v>0</v>
      </c>
      <c r="E130" s="311" t="s">
        <v>250</v>
      </c>
      <c r="F130" s="276">
        <v>2010</v>
      </c>
      <c r="G130" s="312"/>
      <c r="H130" s="313" t="s">
        <v>251</v>
      </c>
      <c r="I130" s="276">
        <v>10</v>
      </c>
      <c r="J130" s="312"/>
      <c r="K130" s="313" t="s">
        <v>251</v>
      </c>
      <c r="L130" s="276">
        <v>40</v>
      </c>
      <c r="M130" s="312"/>
      <c r="N130" s="313" t="s">
        <v>251</v>
      </c>
      <c r="O130" s="323">
        <v>10</v>
      </c>
      <c r="P130" s="312"/>
      <c r="Q130" s="313" t="s">
        <v>251</v>
      </c>
      <c r="R130" s="323">
        <v>30</v>
      </c>
      <c r="S130" s="324"/>
    </row>
    <row r="131" spans="2:19" s="131" customFormat="1" ht="15" customHeight="1">
      <c r="B131" s="315" t="s">
        <v>252</v>
      </c>
      <c r="C131" s="316">
        <v>3080</v>
      </c>
      <c r="D131" s="697">
        <f>G131+J131+M131+P131+S131</f>
        <v>0</v>
      </c>
      <c r="E131" s="318" t="s">
        <v>252</v>
      </c>
      <c r="F131" s="316">
        <v>2950</v>
      </c>
      <c r="G131" s="319"/>
      <c r="H131" s="320" t="s">
        <v>253</v>
      </c>
      <c r="I131" s="316">
        <v>20</v>
      </c>
      <c r="J131" s="319"/>
      <c r="K131" s="320" t="s">
        <v>253</v>
      </c>
      <c r="L131" s="316">
        <v>50</v>
      </c>
      <c r="M131" s="319"/>
      <c r="N131" s="320" t="s">
        <v>253</v>
      </c>
      <c r="O131" s="321">
        <v>10</v>
      </c>
      <c r="P131" s="319"/>
      <c r="Q131" s="320" t="s">
        <v>253</v>
      </c>
      <c r="R131" s="321">
        <v>50</v>
      </c>
      <c r="S131" s="322"/>
    </row>
    <row r="132" spans="2:19" s="131" customFormat="1" ht="15" customHeight="1">
      <c r="B132" s="310" t="s">
        <v>254</v>
      </c>
      <c r="C132" s="276">
        <v>2960</v>
      </c>
      <c r="D132" s="696">
        <f>G132+J132+M132+P132+S132</f>
        <v>0</v>
      </c>
      <c r="E132" s="311" t="s">
        <v>254</v>
      </c>
      <c r="F132" s="276">
        <v>2850</v>
      </c>
      <c r="G132" s="312"/>
      <c r="H132" s="313" t="s">
        <v>255</v>
      </c>
      <c r="I132" s="276">
        <v>50</v>
      </c>
      <c r="J132" s="312"/>
      <c r="K132" s="313" t="s">
        <v>255</v>
      </c>
      <c r="L132" s="276">
        <v>30</v>
      </c>
      <c r="M132" s="312"/>
      <c r="N132" s="313"/>
      <c r="O132" s="323"/>
      <c r="P132" s="312"/>
      <c r="Q132" s="313" t="s">
        <v>255</v>
      </c>
      <c r="R132" s="323">
        <v>30</v>
      </c>
      <c r="S132" s="324"/>
    </row>
    <row r="133" spans="2:19" s="131" customFormat="1" ht="15" customHeight="1">
      <c r="B133" s="315"/>
      <c r="C133" s="316"/>
      <c r="D133" s="327"/>
      <c r="E133" s="318"/>
      <c r="F133" s="316"/>
      <c r="G133" s="319"/>
      <c r="H133" s="320"/>
      <c r="I133" s="316"/>
      <c r="J133" s="319"/>
      <c r="K133" s="320"/>
      <c r="L133" s="316"/>
      <c r="M133" s="319"/>
      <c r="N133" s="320"/>
      <c r="O133" s="321"/>
      <c r="P133" s="319"/>
      <c r="Q133" s="320"/>
      <c r="R133" s="321"/>
      <c r="S133" s="322"/>
    </row>
    <row r="134" spans="2:19" s="131" customFormat="1" ht="15" customHeight="1">
      <c r="B134" s="315"/>
      <c r="C134" s="316"/>
      <c r="D134" s="327"/>
      <c r="E134" s="318"/>
      <c r="F134" s="316"/>
      <c r="G134" s="319"/>
      <c r="H134" s="320"/>
      <c r="I134" s="316"/>
      <c r="J134" s="319"/>
      <c r="K134" s="320"/>
      <c r="L134" s="316"/>
      <c r="M134" s="319"/>
      <c r="N134" s="320"/>
      <c r="O134" s="321"/>
      <c r="P134" s="319"/>
      <c r="Q134" s="320"/>
      <c r="R134" s="321"/>
      <c r="S134" s="322"/>
    </row>
    <row r="135" spans="2:19" s="131" customFormat="1" ht="15" customHeight="1">
      <c r="B135" s="315"/>
      <c r="C135" s="316"/>
      <c r="D135" s="327"/>
      <c r="E135" s="318"/>
      <c r="F135" s="316"/>
      <c r="G135" s="319"/>
      <c r="H135" s="320"/>
      <c r="I135" s="316"/>
      <c r="J135" s="319"/>
      <c r="K135" s="320"/>
      <c r="L135" s="316"/>
      <c r="M135" s="319"/>
      <c r="N135" s="334"/>
      <c r="O135" s="329"/>
      <c r="P135" s="319"/>
      <c r="Q135" s="320"/>
      <c r="R135" s="321"/>
      <c r="S135" s="322"/>
    </row>
    <row r="136" spans="2:19" s="131" customFormat="1" ht="15" customHeight="1">
      <c r="B136" s="331"/>
      <c r="C136" s="316"/>
      <c r="D136" s="332"/>
      <c r="E136" s="333"/>
      <c r="F136" s="329"/>
      <c r="G136" s="330"/>
      <c r="H136" s="334"/>
      <c r="I136" s="329"/>
      <c r="J136" s="330"/>
      <c r="K136" s="334"/>
      <c r="L136" s="329"/>
      <c r="M136" s="330"/>
      <c r="N136" s="334"/>
      <c r="O136" s="329"/>
      <c r="P136" s="330"/>
      <c r="Q136" s="334"/>
      <c r="R136" s="329"/>
      <c r="S136" s="335"/>
    </row>
    <row r="137" spans="2:19" s="131" customFormat="1" ht="15" customHeight="1" thickBot="1">
      <c r="B137" s="283" t="s">
        <v>228</v>
      </c>
      <c r="C137" s="336">
        <f>SUM(C130:C136)</f>
        <v>8140</v>
      </c>
      <c r="D137" s="337">
        <f>SUM(D130:D136)</f>
        <v>0</v>
      </c>
      <c r="E137" s="286" t="s">
        <v>229</v>
      </c>
      <c r="F137" s="336">
        <f>SUM(F130:F136)</f>
        <v>7810</v>
      </c>
      <c r="G137" s="338">
        <f>SUM(G130:G136)</f>
        <v>0</v>
      </c>
      <c r="H137" s="289" t="s">
        <v>230</v>
      </c>
      <c r="I137" s="336">
        <f>SUM(I130:I136)</f>
        <v>80</v>
      </c>
      <c r="J137" s="338">
        <f>SUM(J130:J136)</f>
        <v>0</v>
      </c>
      <c r="K137" s="291" t="s">
        <v>231</v>
      </c>
      <c r="L137" s="336">
        <f>SUM(L130:L136)</f>
        <v>120</v>
      </c>
      <c r="M137" s="338">
        <f>SUM(M130:M136)</f>
        <v>0</v>
      </c>
      <c r="N137" s="289" t="s">
        <v>232</v>
      </c>
      <c r="O137" s="336">
        <f>SUM(O130:O136)</f>
        <v>20</v>
      </c>
      <c r="P137" s="338">
        <f>SUM(P130:P136)</f>
        <v>0</v>
      </c>
      <c r="Q137" s="289" t="s">
        <v>233</v>
      </c>
      <c r="R137" s="336">
        <f>SUM(R130:R136)</f>
        <v>110</v>
      </c>
      <c r="S137" s="339">
        <f>SUM(S130:S136)</f>
        <v>0</v>
      </c>
    </row>
    <row r="138" spans="2:19" s="131" customFormat="1" ht="10.5" customHeight="1">
      <c r="B138" s="340"/>
      <c r="C138" s="341"/>
      <c r="D138" s="342"/>
      <c r="E138" s="343"/>
      <c r="F138" s="353"/>
      <c r="G138" s="354"/>
      <c r="H138" s="343"/>
      <c r="I138" s="355"/>
      <c r="J138" s="356"/>
      <c r="K138" s="343"/>
      <c r="L138" s="344"/>
      <c r="M138" s="342"/>
      <c r="N138" s="343"/>
      <c r="O138" s="344"/>
      <c r="P138" s="342"/>
      <c r="Q138" s="343"/>
      <c r="R138" s="344"/>
      <c r="S138" s="342"/>
    </row>
    <row r="139" spans="2:19" s="131" customFormat="1" ht="18" customHeight="1">
      <c r="B139" s="345" t="s">
        <v>256</v>
      </c>
      <c r="C139" s="346"/>
      <c r="D139" s="126" t="s">
        <v>69</v>
      </c>
      <c r="E139" s="126">
        <f>+G153+J153+M153+P153+S153</f>
        <v>0</v>
      </c>
      <c r="F139" s="126" t="s">
        <v>249</v>
      </c>
      <c r="G139" s="126">
        <f>県下新聞別集計!S10</f>
        <v>5390</v>
      </c>
      <c r="H139" s="251"/>
      <c r="I139" s="347"/>
      <c r="J139" s="348"/>
      <c r="K139" s="349"/>
      <c r="L139" s="350"/>
      <c r="M139" s="348"/>
      <c r="N139" s="349"/>
      <c r="O139" s="350"/>
      <c r="P139" s="348"/>
      <c r="Q139" s="349"/>
      <c r="R139" s="350"/>
      <c r="S139" s="132" t="s">
        <v>74</v>
      </c>
    </row>
    <row r="140" spans="2:19" s="119" customFormat="1" ht="10.5" customHeight="1" thickBot="1">
      <c r="B140" s="120"/>
      <c r="C140" s="120"/>
      <c r="D140" s="351"/>
      <c r="E140" s="120"/>
      <c r="F140" s="120"/>
      <c r="G140" s="351"/>
      <c r="H140" s="120"/>
      <c r="I140" s="120"/>
      <c r="J140" s="351"/>
      <c r="K140" s="120"/>
      <c r="L140" s="120"/>
      <c r="M140" s="351"/>
      <c r="N140" s="120"/>
      <c r="O140" s="120"/>
      <c r="P140" s="351"/>
      <c r="Q140" s="120"/>
      <c r="R140" s="120"/>
      <c r="S140" s="351"/>
    </row>
    <row r="141" spans="2:19" s="131" customFormat="1" ht="15" customHeight="1">
      <c r="B141" s="133" t="s">
        <v>75</v>
      </c>
      <c r="C141" s="134"/>
      <c r="D141" s="135"/>
      <c r="E141" s="136" t="s">
        <v>76</v>
      </c>
      <c r="F141" s="137"/>
      <c r="G141" s="138"/>
      <c r="H141" s="139" t="s">
        <v>77</v>
      </c>
      <c r="I141" s="137"/>
      <c r="J141" s="138"/>
      <c r="K141" s="140" t="s">
        <v>78</v>
      </c>
      <c r="L141" s="137"/>
      <c r="M141" s="141"/>
      <c r="N141" s="140" t="s">
        <v>79</v>
      </c>
      <c r="O141" s="137"/>
      <c r="P141" s="141"/>
      <c r="Q141" s="142" t="s">
        <v>80</v>
      </c>
      <c r="R141" s="137"/>
      <c r="S141" s="143"/>
    </row>
    <row r="142" spans="2:19" s="131" customFormat="1" ht="15" customHeight="1">
      <c r="B142" s="144" t="s">
        <v>81</v>
      </c>
      <c r="C142" s="145" t="s">
        <v>82</v>
      </c>
      <c r="D142" s="146" t="s">
        <v>83</v>
      </c>
      <c r="E142" s="147" t="s">
        <v>81</v>
      </c>
      <c r="F142" s="145" t="s">
        <v>84</v>
      </c>
      <c r="G142" s="148" t="s">
        <v>85</v>
      </c>
      <c r="H142" s="149" t="s">
        <v>81</v>
      </c>
      <c r="I142" s="145" t="s">
        <v>84</v>
      </c>
      <c r="J142" s="150" t="s">
        <v>85</v>
      </c>
      <c r="K142" s="149" t="s">
        <v>81</v>
      </c>
      <c r="L142" s="145" t="s">
        <v>84</v>
      </c>
      <c r="M142" s="150" t="s">
        <v>85</v>
      </c>
      <c r="N142" s="149" t="s">
        <v>81</v>
      </c>
      <c r="O142" s="145" t="s">
        <v>84</v>
      </c>
      <c r="P142" s="150" t="s">
        <v>85</v>
      </c>
      <c r="Q142" s="149" t="s">
        <v>81</v>
      </c>
      <c r="R142" s="145" t="s">
        <v>84</v>
      </c>
      <c r="S142" s="151" t="s">
        <v>85</v>
      </c>
    </row>
    <row r="143" spans="2:19" s="131" customFormat="1" ht="15" customHeight="1">
      <c r="B143" s="310" t="s">
        <v>257</v>
      </c>
      <c r="C143" s="276">
        <v>2340</v>
      </c>
      <c r="D143" s="696">
        <f>G143+J143+M143+P143+S143</f>
        <v>0</v>
      </c>
      <c r="E143" s="311" t="s">
        <v>257</v>
      </c>
      <c r="F143" s="276">
        <v>2180</v>
      </c>
      <c r="G143" s="312"/>
      <c r="H143" s="313" t="s">
        <v>258</v>
      </c>
      <c r="I143" s="276">
        <v>30</v>
      </c>
      <c r="J143" s="312"/>
      <c r="K143" s="313" t="s">
        <v>258</v>
      </c>
      <c r="L143" s="276">
        <v>50</v>
      </c>
      <c r="M143" s="312"/>
      <c r="N143" s="313" t="s">
        <v>258</v>
      </c>
      <c r="O143" s="276">
        <v>20</v>
      </c>
      <c r="P143" s="312"/>
      <c r="Q143" s="313" t="s">
        <v>258</v>
      </c>
      <c r="R143" s="276">
        <v>60</v>
      </c>
      <c r="S143" s="314"/>
    </row>
    <row r="144" spans="2:19" s="131" customFormat="1" ht="15" customHeight="1">
      <c r="B144" s="315" t="s">
        <v>259</v>
      </c>
      <c r="C144" s="316">
        <v>2250</v>
      </c>
      <c r="D144" s="697">
        <f>G144+J144+M144+P144+S144</f>
        <v>0</v>
      </c>
      <c r="E144" s="318" t="s">
        <v>259</v>
      </c>
      <c r="F144" s="316">
        <v>2150</v>
      </c>
      <c r="G144" s="319"/>
      <c r="H144" s="320" t="s">
        <v>260</v>
      </c>
      <c r="I144" s="316">
        <v>30</v>
      </c>
      <c r="J144" s="319"/>
      <c r="K144" s="320" t="s">
        <v>260</v>
      </c>
      <c r="L144" s="316">
        <v>30</v>
      </c>
      <c r="M144" s="319"/>
      <c r="N144" s="320" t="s">
        <v>260</v>
      </c>
      <c r="O144" s="316">
        <v>20</v>
      </c>
      <c r="P144" s="319"/>
      <c r="Q144" s="320" t="s">
        <v>260</v>
      </c>
      <c r="R144" s="321">
        <v>20</v>
      </c>
      <c r="S144" s="322"/>
    </row>
    <row r="145" spans="2:19" s="131" customFormat="1" ht="15" customHeight="1">
      <c r="B145" s="310" t="s">
        <v>261</v>
      </c>
      <c r="C145" s="276">
        <v>800</v>
      </c>
      <c r="D145" s="696">
        <f>G145+J145+M145+P145+S145</f>
        <v>0</v>
      </c>
      <c r="E145" s="311" t="s">
        <v>261</v>
      </c>
      <c r="F145" s="276">
        <v>760</v>
      </c>
      <c r="G145" s="312"/>
      <c r="H145" s="313" t="s">
        <v>262</v>
      </c>
      <c r="I145" s="276">
        <v>10</v>
      </c>
      <c r="J145" s="312"/>
      <c r="K145" s="313" t="s">
        <v>262</v>
      </c>
      <c r="L145" s="276">
        <v>10</v>
      </c>
      <c r="M145" s="312"/>
      <c r="N145" s="313" t="s">
        <v>262</v>
      </c>
      <c r="O145" s="323">
        <v>10</v>
      </c>
      <c r="P145" s="312"/>
      <c r="Q145" s="313" t="s">
        <v>262</v>
      </c>
      <c r="R145" s="323">
        <v>10</v>
      </c>
      <c r="S145" s="324"/>
    </row>
    <row r="146" spans="2:19" s="131" customFormat="1" ht="15" customHeight="1">
      <c r="B146" s="315"/>
      <c r="C146" s="316"/>
      <c r="D146" s="327"/>
      <c r="E146" s="318"/>
      <c r="F146" s="321"/>
      <c r="G146" s="325"/>
      <c r="H146" s="320"/>
      <c r="I146" s="316"/>
      <c r="J146" s="319"/>
      <c r="K146" s="320"/>
      <c r="L146" s="316"/>
      <c r="M146" s="319"/>
      <c r="N146" s="320"/>
      <c r="O146" s="321"/>
      <c r="P146" s="319"/>
      <c r="Q146" s="320"/>
      <c r="R146" s="321"/>
      <c r="S146" s="322"/>
    </row>
    <row r="147" spans="2:19" s="131" customFormat="1" ht="15" customHeight="1">
      <c r="B147" s="310"/>
      <c r="C147" s="276"/>
      <c r="D147" s="352"/>
      <c r="E147" s="311"/>
      <c r="F147" s="323"/>
      <c r="G147" s="357"/>
      <c r="H147" s="313"/>
      <c r="I147" s="276"/>
      <c r="J147" s="312"/>
      <c r="K147" s="313"/>
      <c r="L147" s="276"/>
      <c r="M147" s="312"/>
      <c r="N147" s="358"/>
      <c r="O147" s="359"/>
      <c r="P147" s="312"/>
      <c r="Q147" s="313"/>
      <c r="R147" s="323"/>
      <c r="S147" s="324"/>
    </row>
    <row r="148" spans="2:19" s="131" customFormat="1" ht="15" customHeight="1">
      <c r="B148" s="315"/>
      <c r="C148" s="316"/>
      <c r="D148" s="327"/>
      <c r="E148" s="333"/>
      <c r="F148" s="329"/>
      <c r="G148" s="330"/>
      <c r="H148" s="320"/>
      <c r="I148" s="316"/>
      <c r="J148" s="319"/>
      <c r="K148" s="320"/>
      <c r="L148" s="316"/>
      <c r="M148" s="319"/>
      <c r="N148" s="334"/>
      <c r="O148" s="329"/>
      <c r="P148" s="319"/>
      <c r="Q148" s="320"/>
      <c r="R148" s="321"/>
      <c r="S148" s="322"/>
    </row>
    <row r="149" spans="2:19" s="131" customFormat="1" ht="15" customHeight="1">
      <c r="B149" s="315"/>
      <c r="C149" s="316"/>
      <c r="D149" s="327"/>
      <c r="E149" s="333"/>
      <c r="F149" s="329"/>
      <c r="G149" s="330"/>
      <c r="H149" s="320"/>
      <c r="I149" s="321"/>
      <c r="J149" s="325"/>
      <c r="K149" s="320"/>
      <c r="L149" s="316"/>
      <c r="M149" s="319"/>
      <c r="N149" s="334"/>
      <c r="O149" s="329"/>
      <c r="P149" s="319"/>
      <c r="Q149" s="320"/>
      <c r="R149" s="321"/>
      <c r="S149" s="322"/>
    </row>
    <row r="150" spans="2:19" s="131" customFormat="1" ht="15" customHeight="1">
      <c r="B150" s="315"/>
      <c r="C150" s="316"/>
      <c r="D150" s="327"/>
      <c r="E150" s="333"/>
      <c r="F150" s="329"/>
      <c r="G150" s="330"/>
      <c r="H150" s="334"/>
      <c r="I150" s="329"/>
      <c r="J150" s="330"/>
      <c r="K150" s="334"/>
      <c r="L150" s="329"/>
      <c r="M150" s="330"/>
      <c r="N150" s="334"/>
      <c r="O150" s="329"/>
      <c r="P150" s="330"/>
      <c r="Q150" s="334"/>
      <c r="R150" s="329"/>
      <c r="S150" s="335"/>
    </row>
    <row r="151" spans="2:19" s="131" customFormat="1" ht="15" customHeight="1">
      <c r="B151" s="315"/>
      <c r="C151" s="316"/>
      <c r="D151" s="327"/>
      <c r="E151" s="333"/>
      <c r="F151" s="329"/>
      <c r="G151" s="330"/>
      <c r="H151" s="334"/>
      <c r="I151" s="329"/>
      <c r="J151" s="330"/>
      <c r="K151" s="334"/>
      <c r="L151" s="329"/>
      <c r="M151" s="330"/>
      <c r="N151" s="334"/>
      <c r="O151" s="329"/>
      <c r="P151" s="330"/>
      <c r="Q151" s="334"/>
      <c r="R151" s="329"/>
      <c r="S151" s="335"/>
    </row>
    <row r="152" spans="2:19" s="131" customFormat="1" ht="15" customHeight="1">
      <c r="B152" s="331"/>
      <c r="C152" s="329"/>
      <c r="D152" s="332"/>
      <c r="E152" s="333"/>
      <c r="F152" s="329"/>
      <c r="G152" s="330"/>
      <c r="H152" s="334"/>
      <c r="I152" s="329"/>
      <c r="J152" s="330"/>
      <c r="K152" s="334"/>
      <c r="L152" s="329"/>
      <c r="M152" s="330"/>
      <c r="N152" s="334"/>
      <c r="O152" s="329"/>
      <c r="P152" s="330"/>
      <c r="Q152" s="334"/>
      <c r="R152" s="329"/>
      <c r="S152" s="335"/>
    </row>
    <row r="153" spans="2:19" s="131" customFormat="1" ht="15" customHeight="1" thickBot="1">
      <c r="B153" s="283" t="s">
        <v>228</v>
      </c>
      <c r="C153" s="336">
        <f>SUM(C143:C152)</f>
        <v>5390</v>
      </c>
      <c r="D153" s="337">
        <f>SUM(D143:D152)</f>
        <v>0</v>
      </c>
      <c r="E153" s="286" t="s">
        <v>229</v>
      </c>
      <c r="F153" s="336">
        <f>SUM(F143:F152)</f>
        <v>5090</v>
      </c>
      <c r="G153" s="338">
        <f>SUM(G143:G152)</f>
        <v>0</v>
      </c>
      <c r="H153" s="289" t="s">
        <v>230</v>
      </c>
      <c r="I153" s="336">
        <f>SUM(I143:I152)</f>
        <v>70</v>
      </c>
      <c r="J153" s="338">
        <f>SUM(J143:J152)</f>
        <v>0</v>
      </c>
      <c r="K153" s="291" t="s">
        <v>231</v>
      </c>
      <c r="L153" s="336">
        <f>SUM(L143:L152)</f>
        <v>90</v>
      </c>
      <c r="M153" s="338">
        <f>SUM(M143:M152)</f>
        <v>0</v>
      </c>
      <c r="N153" s="289" t="s">
        <v>232</v>
      </c>
      <c r="O153" s="360">
        <f>SUM(O143:O152)</f>
        <v>50</v>
      </c>
      <c r="P153" s="338">
        <f>SUM(P143:P152)</f>
        <v>0</v>
      </c>
      <c r="Q153" s="289" t="s">
        <v>233</v>
      </c>
      <c r="R153" s="360">
        <f>SUM(R143:R152)</f>
        <v>90</v>
      </c>
      <c r="S153" s="361">
        <f>SUM(S143:S152)</f>
        <v>0</v>
      </c>
    </row>
    <row r="154" spans="2:19" s="131" customFormat="1" ht="15" customHeight="1" thickBot="1">
      <c r="B154" s="340"/>
      <c r="C154" s="120"/>
      <c r="D154" s="351"/>
      <c r="E154" s="306"/>
      <c r="F154" s="120"/>
      <c r="G154" s="351"/>
      <c r="H154" s="306"/>
      <c r="I154" s="120"/>
      <c r="J154" s="351"/>
      <c r="K154" s="306"/>
      <c r="L154" s="120"/>
      <c r="M154" s="351"/>
      <c r="N154" s="120"/>
      <c r="O154" s="831"/>
      <c r="P154" s="832"/>
      <c r="Q154" s="120"/>
      <c r="R154" s="817">
        <v>46082</v>
      </c>
      <c r="S154" s="818"/>
    </row>
    <row r="155" spans="2:19" s="110" customFormat="1" ht="21" customHeight="1">
      <c r="B155" s="99" t="s">
        <v>62</v>
      </c>
      <c r="C155" s="363"/>
      <c r="D155" s="364"/>
      <c r="E155" s="100"/>
      <c r="F155" s="363"/>
      <c r="G155" s="363"/>
      <c r="H155" s="100"/>
      <c r="I155" s="365" t="s">
        <v>63</v>
      </c>
      <c r="J155" s="366"/>
      <c r="K155" s="104"/>
      <c r="L155" s="367"/>
      <c r="M155" s="368"/>
      <c r="N155" s="106"/>
      <c r="O155" s="107" t="s">
        <v>64</v>
      </c>
      <c r="P155" s="108"/>
      <c r="Q155" s="100"/>
      <c r="R155" s="108"/>
      <c r="S155" s="109"/>
    </row>
    <row r="156" spans="2:19" s="110" customFormat="1" ht="21" customHeight="1" thickBot="1">
      <c r="B156" s="111" t="s">
        <v>65</v>
      </c>
      <c r="C156" s="369"/>
      <c r="D156" s="370">
        <f>県下新聞別集計!T33</f>
        <v>0</v>
      </c>
      <c r="E156" s="114"/>
      <c r="F156" s="371"/>
      <c r="G156" s="371"/>
      <c r="H156" s="114"/>
      <c r="I156" s="372" t="s">
        <v>66</v>
      </c>
      <c r="J156" s="373"/>
      <c r="K156" s="114"/>
      <c r="L156" s="371"/>
      <c r="M156" s="374"/>
      <c r="N156" s="118"/>
      <c r="O156" s="115" t="s">
        <v>67</v>
      </c>
      <c r="P156" s="819"/>
      <c r="Q156" s="820"/>
      <c r="R156" s="820"/>
      <c r="S156" s="821"/>
    </row>
    <row r="157" spans="2:19" s="131" customFormat="1" ht="10.5" customHeight="1">
      <c r="B157" s="306"/>
      <c r="C157" s="341"/>
      <c r="D157" s="342"/>
      <c r="E157" s="343"/>
      <c r="F157" s="344"/>
      <c r="G157" s="342"/>
      <c r="H157" s="343"/>
      <c r="I157" s="344"/>
      <c r="J157" s="342"/>
      <c r="K157" s="343"/>
      <c r="L157" s="344"/>
      <c r="M157" s="342"/>
      <c r="N157" s="343"/>
      <c r="O157" s="375"/>
      <c r="P157" s="307"/>
      <c r="Q157" s="343"/>
      <c r="R157" s="375"/>
      <c r="S157" s="307"/>
    </row>
    <row r="158" spans="2:19" s="131" customFormat="1" ht="18" customHeight="1">
      <c r="B158" s="308" t="s">
        <v>263</v>
      </c>
      <c r="C158" s="346"/>
      <c r="D158" s="126" t="s">
        <v>69</v>
      </c>
      <c r="E158" s="126">
        <f>G167+J167+M167+P167+S167</f>
        <v>0</v>
      </c>
      <c r="F158" s="126" t="s">
        <v>249</v>
      </c>
      <c r="G158" s="126">
        <f>県下新聞別集計!S11</f>
        <v>5800</v>
      </c>
      <c r="H158" s="251"/>
      <c r="I158" s="347"/>
      <c r="J158" s="348"/>
      <c r="K158" s="349"/>
      <c r="L158" s="350"/>
      <c r="M158" s="348"/>
      <c r="N158" s="349"/>
      <c r="O158" s="376"/>
      <c r="P158" s="309"/>
      <c r="Q158" s="349"/>
      <c r="R158" s="376"/>
      <c r="S158" s="132" t="s">
        <v>74</v>
      </c>
    </row>
    <row r="159" spans="2:19" s="119" customFormat="1" ht="10.5" customHeight="1" thickBot="1">
      <c r="B159" s="120"/>
      <c r="C159" s="120"/>
      <c r="D159" s="351"/>
      <c r="E159" s="120"/>
      <c r="F159" s="120"/>
      <c r="G159" s="351"/>
      <c r="H159" s="120"/>
      <c r="I159" s="120"/>
      <c r="J159" s="351"/>
      <c r="K159" s="120"/>
      <c r="L159" s="120"/>
      <c r="M159" s="351"/>
      <c r="N159" s="120"/>
      <c r="O159" s="121"/>
      <c r="P159" s="122"/>
      <c r="Q159" s="120"/>
      <c r="R159" s="121"/>
      <c r="S159" s="122"/>
    </row>
    <row r="160" spans="2:19" s="131" customFormat="1" ht="15" customHeight="1">
      <c r="B160" s="133" t="s">
        <v>75</v>
      </c>
      <c r="C160" s="134"/>
      <c r="D160" s="135"/>
      <c r="E160" s="136" t="s">
        <v>76</v>
      </c>
      <c r="F160" s="137"/>
      <c r="G160" s="138"/>
      <c r="H160" s="139" t="s">
        <v>77</v>
      </c>
      <c r="I160" s="137"/>
      <c r="J160" s="138"/>
      <c r="K160" s="140" t="s">
        <v>78</v>
      </c>
      <c r="L160" s="137"/>
      <c r="M160" s="141"/>
      <c r="N160" s="140" t="s">
        <v>79</v>
      </c>
      <c r="O160" s="137"/>
      <c r="P160" s="141"/>
      <c r="Q160" s="142" t="s">
        <v>80</v>
      </c>
      <c r="R160" s="137"/>
      <c r="S160" s="143"/>
    </row>
    <row r="161" spans="2:19" s="131" customFormat="1" ht="15" customHeight="1">
      <c r="B161" s="144" t="s">
        <v>81</v>
      </c>
      <c r="C161" s="145" t="s">
        <v>82</v>
      </c>
      <c r="D161" s="148" t="s">
        <v>85</v>
      </c>
      <c r="E161" s="147" t="s">
        <v>81</v>
      </c>
      <c r="F161" s="145" t="s">
        <v>84</v>
      </c>
      <c r="G161" s="148" t="s">
        <v>85</v>
      </c>
      <c r="H161" s="149" t="s">
        <v>81</v>
      </c>
      <c r="I161" s="145" t="s">
        <v>84</v>
      </c>
      <c r="J161" s="150" t="s">
        <v>85</v>
      </c>
      <c r="K161" s="149" t="s">
        <v>81</v>
      </c>
      <c r="L161" s="145" t="s">
        <v>84</v>
      </c>
      <c r="M161" s="150" t="s">
        <v>85</v>
      </c>
      <c r="N161" s="149" t="s">
        <v>81</v>
      </c>
      <c r="O161" s="145" t="s">
        <v>84</v>
      </c>
      <c r="P161" s="150" t="s">
        <v>85</v>
      </c>
      <c r="Q161" s="149" t="s">
        <v>81</v>
      </c>
      <c r="R161" s="145" t="s">
        <v>84</v>
      </c>
      <c r="S161" s="151" t="s">
        <v>85</v>
      </c>
    </row>
    <row r="162" spans="2:19" s="131" customFormat="1" ht="15" customHeight="1">
      <c r="B162" s="377" t="s">
        <v>264</v>
      </c>
      <c r="C162" s="276">
        <v>2740</v>
      </c>
      <c r="D162" s="696">
        <f>G162+J162+M162+P162+S162</f>
        <v>0</v>
      </c>
      <c r="E162" s="311" t="s">
        <v>264</v>
      </c>
      <c r="F162" s="276">
        <v>2350</v>
      </c>
      <c r="G162" s="312"/>
      <c r="H162" s="313" t="s">
        <v>265</v>
      </c>
      <c r="I162" s="276">
        <v>150</v>
      </c>
      <c r="J162" s="312"/>
      <c r="K162" s="313" t="s">
        <v>265</v>
      </c>
      <c r="L162" s="276">
        <v>110</v>
      </c>
      <c r="M162" s="312"/>
      <c r="N162" s="313" t="s">
        <v>265</v>
      </c>
      <c r="O162" s="276">
        <v>50</v>
      </c>
      <c r="P162" s="312"/>
      <c r="Q162" s="313" t="s">
        <v>265</v>
      </c>
      <c r="R162" s="276">
        <v>80</v>
      </c>
      <c r="S162" s="314"/>
    </row>
    <row r="163" spans="2:19" s="131" customFormat="1" ht="15" customHeight="1">
      <c r="B163" s="378" t="s">
        <v>266</v>
      </c>
      <c r="C163" s="316">
        <v>1590</v>
      </c>
      <c r="D163" s="697">
        <f>G163+J163+M163+P163+S163</f>
        <v>0</v>
      </c>
      <c r="E163" s="318" t="s">
        <v>266</v>
      </c>
      <c r="F163" s="316">
        <v>1460</v>
      </c>
      <c r="G163" s="319"/>
      <c r="H163" s="320" t="s">
        <v>267</v>
      </c>
      <c r="I163" s="316">
        <v>60</v>
      </c>
      <c r="J163" s="319"/>
      <c r="K163" s="320" t="s">
        <v>267</v>
      </c>
      <c r="L163" s="316">
        <v>30</v>
      </c>
      <c r="M163" s="319"/>
      <c r="N163" s="320" t="s">
        <v>267</v>
      </c>
      <c r="O163" s="321">
        <v>10</v>
      </c>
      <c r="P163" s="319"/>
      <c r="Q163" s="320" t="s">
        <v>267</v>
      </c>
      <c r="R163" s="321">
        <v>30</v>
      </c>
      <c r="S163" s="322"/>
    </row>
    <row r="164" spans="2:19" s="131" customFormat="1" ht="15" customHeight="1" thickBot="1">
      <c r="B164" s="377" t="s">
        <v>268</v>
      </c>
      <c r="C164" s="276">
        <v>1470</v>
      </c>
      <c r="D164" s="696">
        <f>G164+J164+M164+P164+S164</f>
        <v>0</v>
      </c>
      <c r="E164" s="311" t="s">
        <v>268</v>
      </c>
      <c r="F164" s="276">
        <v>1380</v>
      </c>
      <c r="G164" s="312"/>
      <c r="H164" s="313" t="s">
        <v>269</v>
      </c>
      <c r="I164" s="276">
        <v>30</v>
      </c>
      <c r="J164" s="312"/>
      <c r="K164" s="313" t="s">
        <v>269</v>
      </c>
      <c r="L164" s="276">
        <v>30</v>
      </c>
      <c r="M164" s="312"/>
      <c r="N164" s="313" t="s">
        <v>269</v>
      </c>
      <c r="O164" s="323">
        <v>10</v>
      </c>
      <c r="P164" s="312"/>
      <c r="Q164" s="313" t="s">
        <v>269</v>
      </c>
      <c r="R164" s="323">
        <v>20</v>
      </c>
      <c r="S164" s="324"/>
    </row>
    <row r="165" spans="2:19" s="131" customFormat="1" ht="15" customHeight="1" thickBot="1">
      <c r="B165" s="378"/>
      <c r="C165" s="316"/>
      <c r="D165" s="327"/>
      <c r="E165" s="824" t="s">
        <v>192</v>
      </c>
      <c r="F165" s="825"/>
      <c r="G165" s="825"/>
      <c r="H165" s="825"/>
      <c r="I165" s="825"/>
      <c r="J165" s="825"/>
      <c r="K165" s="825"/>
      <c r="L165" s="825"/>
      <c r="M165" s="825"/>
      <c r="N165" s="825"/>
      <c r="O165" s="825"/>
      <c r="P165" s="825"/>
      <c r="Q165" s="825"/>
      <c r="R165" s="825"/>
      <c r="S165" s="826"/>
    </row>
    <row r="166" spans="2:19" s="131" customFormat="1" ht="15" customHeight="1">
      <c r="B166" s="379"/>
      <c r="C166" s="329"/>
      <c r="D166" s="332"/>
      <c r="E166" s="333"/>
      <c r="F166" s="329"/>
      <c r="G166" s="330"/>
      <c r="H166" s="320"/>
      <c r="I166" s="321"/>
      <c r="J166" s="325"/>
      <c r="K166" s="334"/>
      <c r="L166" s="329"/>
      <c r="M166" s="330"/>
      <c r="N166" s="334"/>
      <c r="O166" s="329"/>
      <c r="P166" s="330"/>
      <c r="Q166" s="334"/>
      <c r="R166" s="329"/>
      <c r="S166" s="335"/>
    </row>
    <row r="167" spans="2:19" s="131" customFormat="1" ht="15" customHeight="1" thickBot="1">
      <c r="B167" s="283" t="s">
        <v>228</v>
      </c>
      <c r="C167" s="336">
        <f>SUM(C162:C166)</f>
        <v>5800</v>
      </c>
      <c r="D167" s="337">
        <f>SUM(D162:D166)</f>
        <v>0</v>
      </c>
      <c r="E167" s="286" t="s">
        <v>229</v>
      </c>
      <c r="F167" s="336">
        <f>SUM(F162:F166)</f>
        <v>5190</v>
      </c>
      <c r="G167" s="338">
        <f>SUM(G162:G166)</f>
        <v>0</v>
      </c>
      <c r="H167" s="289" t="s">
        <v>230</v>
      </c>
      <c r="I167" s="336">
        <f>SUM(I162:I166)</f>
        <v>240</v>
      </c>
      <c r="J167" s="338">
        <f>SUM(J162:J166)</f>
        <v>0</v>
      </c>
      <c r="K167" s="291" t="s">
        <v>231</v>
      </c>
      <c r="L167" s="336">
        <f>SUM(L162:L166)</f>
        <v>170</v>
      </c>
      <c r="M167" s="338">
        <f>SUM(M162:M166)</f>
        <v>0</v>
      </c>
      <c r="N167" s="289" t="s">
        <v>232</v>
      </c>
      <c r="O167" s="336">
        <f>SUM(O162:O166)</f>
        <v>70</v>
      </c>
      <c r="P167" s="338">
        <f>SUM(P162:P166)</f>
        <v>0</v>
      </c>
      <c r="Q167" s="289" t="s">
        <v>233</v>
      </c>
      <c r="R167" s="336">
        <f>SUM(R162:R166)</f>
        <v>130</v>
      </c>
      <c r="S167" s="339">
        <f>SUM(S162:S166)</f>
        <v>0</v>
      </c>
    </row>
    <row r="168" spans="2:19" s="131" customFormat="1" ht="15" hidden="1" customHeight="1">
      <c r="B168" s="380"/>
      <c r="C168" s="341"/>
      <c r="D168" s="342"/>
      <c r="E168" s="343"/>
      <c r="F168" s="344"/>
      <c r="G168" s="342"/>
      <c r="H168" s="343"/>
      <c r="I168" s="344"/>
      <c r="J168" s="342"/>
      <c r="K168" s="343"/>
      <c r="L168" s="344"/>
      <c r="M168" s="342"/>
      <c r="N168" s="343"/>
      <c r="O168" s="344"/>
      <c r="P168" s="342"/>
      <c r="Q168" s="381"/>
      <c r="R168" s="382"/>
      <c r="S168" s="383"/>
    </row>
    <row r="169" spans="2:19" s="131" customFormat="1" ht="10.5" customHeight="1">
      <c r="B169" s="306"/>
      <c r="C169" s="341"/>
      <c r="D169" s="342"/>
      <c r="E169" s="343"/>
      <c r="F169" s="344"/>
      <c r="G169" s="342"/>
      <c r="H169" s="343"/>
      <c r="I169" s="344"/>
      <c r="J169" s="342"/>
      <c r="K169" s="343"/>
      <c r="L169" s="344"/>
      <c r="M169" s="342"/>
      <c r="N169" s="343"/>
      <c r="O169" s="344"/>
      <c r="P169" s="342"/>
      <c r="Q169" s="343"/>
      <c r="R169" s="344"/>
      <c r="S169" s="342"/>
    </row>
    <row r="170" spans="2:19" s="131" customFormat="1" ht="18" customHeight="1">
      <c r="B170" s="308" t="s">
        <v>270</v>
      </c>
      <c r="C170" s="346"/>
      <c r="D170" s="126" t="s">
        <v>69</v>
      </c>
      <c r="E170" s="126">
        <f>+G178+J178+M178+P178+S178</f>
        <v>0</v>
      </c>
      <c r="F170" s="126" t="s">
        <v>249</v>
      </c>
      <c r="G170" s="126">
        <f>県下新聞別集計!S12</f>
        <v>3550</v>
      </c>
      <c r="H170" s="251"/>
      <c r="I170" s="347"/>
      <c r="J170" s="348"/>
      <c r="K170" s="349"/>
      <c r="L170" s="350"/>
      <c r="M170" s="348"/>
      <c r="N170" s="349"/>
      <c r="O170" s="350"/>
      <c r="P170" s="348"/>
      <c r="Q170" s="349"/>
      <c r="R170" s="350"/>
      <c r="S170" s="132" t="s">
        <v>74</v>
      </c>
    </row>
    <row r="171" spans="2:19" s="119" customFormat="1" ht="10.5" customHeight="1" thickBot="1">
      <c r="B171" s="120"/>
      <c r="C171" s="120"/>
      <c r="D171" s="351"/>
      <c r="E171" s="120"/>
      <c r="F171" s="120"/>
      <c r="G171" s="351"/>
      <c r="H171" s="120"/>
      <c r="I171" s="120"/>
      <c r="J171" s="351"/>
      <c r="K171" s="120"/>
      <c r="L171" s="120"/>
      <c r="M171" s="351"/>
      <c r="N171" s="120"/>
      <c r="O171" s="120"/>
      <c r="P171" s="351"/>
      <c r="Q171" s="120"/>
      <c r="R171" s="120"/>
      <c r="S171" s="351"/>
    </row>
    <row r="172" spans="2:19" s="131" customFormat="1" ht="15" customHeight="1">
      <c r="B172" s="133" t="s">
        <v>75</v>
      </c>
      <c r="C172" s="134"/>
      <c r="D172" s="135"/>
      <c r="E172" s="136" t="s">
        <v>76</v>
      </c>
      <c r="F172" s="137"/>
      <c r="G172" s="138"/>
      <c r="H172" s="139" t="s">
        <v>77</v>
      </c>
      <c r="I172" s="137"/>
      <c r="J172" s="138"/>
      <c r="K172" s="140" t="s">
        <v>78</v>
      </c>
      <c r="L172" s="137"/>
      <c r="M172" s="141"/>
      <c r="N172" s="140" t="s">
        <v>79</v>
      </c>
      <c r="O172" s="137"/>
      <c r="P172" s="141"/>
      <c r="Q172" s="142" t="s">
        <v>80</v>
      </c>
      <c r="R172" s="137"/>
      <c r="S172" s="143"/>
    </row>
    <row r="173" spans="2:19" s="131" customFormat="1" ht="15" customHeight="1">
      <c r="B173" s="144" t="s">
        <v>81</v>
      </c>
      <c r="C173" s="145" t="s">
        <v>82</v>
      </c>
      <c r="D173" s="148" t="s">
        <v>85</v>
      </c>
      <c r="E173" s="147" t="s">
        <v>81</v>
      </c>
      <c r="F173" s="145" t="s">
        <v>84</v>
      </c>
      <c r="G173" s="148" t="s">
        <v>85</v>
      </c>
      <c r="H173" s="149" t="s">
        <v>81</v>
      </c>
      <c r="I173" s="145" t="s">
        <v>84</v>
      </c>
      <c r="J173" s="150" t="s">
        <v>85</v>
      </c>
      <c r="K173" s="149" t="s">
        <v>81</v>
      </c>
      <c r="L173" s="145" t="s">
        <v>84</v>
      </c>
      <c r="M173" s="150" t="s">
        <v>85</v>
      </c>
      <c r="N173" s="149" t="s">
        <v>81</v>
      </c>
      <c r="O173" s="145" t="s">
        <v>84</v>
      </c>
      <c r="P173" s="150" t="s">
        <v>85</v>
      </c>
      <c r="Q173" s="149" t="s">
        <v>81</v>
      </c>
      <c r="R173" s="145" t="s">
        <v>84</v>
      </c>
      <c r="S173" s="151" t="s">
        <v>85</v>
      </c>
    </row>
    <row r="174" spans="2:19" s="131" customFormat="1" ht="15" customHeight="1" thickBot="1">
      <c r="B174" s="377" t="s">
        <v>271</v>
      </c>
      <c r="C174" s="276">
        <v>3390</v>
      </c>
      <c r="D174" s="696">
        <f>G174+J174+M174+P174+S174</f>
        <v>0</v>
      </c>
      <c r="E174" s="384" t="s">
        <v>271</v>
      </c>
      <c r="F174" s="276">
        <v>3290</v>
      </c>
      <c r="G174" s="312"/>
      <c r="H174" s="313"/>
      <c r="I174" s="276"/>
      <c r="J174" s="312"/>
      <c r="K174" s="313" t="s">
        <v>272</v>
      </c>
      <c r="L174" s="276">
        <v>50</v>
      </c>
      <c r="M174" s="312"/>
      <c r="N174" s="313" t="s">
        <v>272</v>
      </c>
      <c r="O174" s="276">
        <v>10</v>
      </c>
      <c r="P174" s="312"/>
      <c r="Q174" s="313" t="s">
        <v>272</v>
      </c>
      <c r="R174" s="276">
        <v>40</v>
      </c>
      <c r="S174" s="314"/>
    </row>
    <row r="175" spans="2:19" s="131" customFormat="1" ht="15" customHeight="1" thickBot="1">
      <c r="B175" s="378"/>
      <c r="C175" s="316"/>
      <c r="D175" s="327"/>
      <c r="E175" s="824" t="s">
        <v>192</v>
      </c>
      <c r="F175" s="825"/>
      <c r="G175" s="825"/>
      <c r="H175" s="825"/>
      <c r="I175" s="825"/>
      <c r="J175" s="825"/>
      <c r="K175" s="825"/>
      <c r="L175" s="825"/>
      <c r="M175" s="825"/>
      <c r="N175" s="825"/>
      <c r="O175" s="825"/>
      <c r="P175" s="825"/>
      <c r="Q175" s="825"/>
      <c r="R175" s="825"/>
      <c r="S175" s="826"/>
    </row>
    <row r="176" spans="2:19" s="131" customFormat="1" ht="15" customHeight="1">
      <c r="B176" s="379"/>
      <c r="C176" s="329"/>
      <c r="D176" s="332"/>
      <c r="E176" s="333"/>
      <c r="F176" s="329"/>
      <c r="G176" s="330"/>
      <c r="H176" s="320" t="s">
        <v>271</v>
      </c>
      <c r="I176" s="321">
        <v>160</v>
      </c>
      <c r="J176" s="325"/>
      <c r="K176" s="320"/>
      <c r="L176" s="321"/>
      <c r="M176" s="325"/>
      <c r="N176" s="334"/>
      <c r="O176" s="329"/>
      <c r="P176" s="330"/>
      <c r="Q176" s="320"/>
      <c r="R176" s="321"/>
      <c r="S176" s="322"/>
    </row>
    <row r="177" spans="2:19" s="131" customFormat="1" ht="15" customHeight="1">
      <c r="B177" s="385"/>
      <c r="C177" s="190"/>
      <c r="D177" s="386"/>
      <c r="E177" s="387"/>
      <c r="F177" s="190"/>
      <c r="G177" s="388"/>
      <c r="H177" s="389"/>
      <c r="I177" s="190"/>
      <c r="J177" s="388"/>
      <c r="K177" s="390"/>
      <c r="L177" s="185"/>
      <c r="M177" s="391"/>
      <c r="N177" s="389"/>
      <c r="O177" s="190"/>
      <c r="P177" s="388"/>
      <c r="Q177" s="390"/>
      <c r="R177" s="185"/>
      <c r="S177" s="182"/>
    </row>
    <row r="178" spans="2:19" s="131" customFormat="1" ht="15" customHeight="1" thickBot="1">
      <c r="B178" s="283" t="s">
        <v>228</v>
      </c>
      <c r="C178" s="336">
        <f>SUM(C174:C177)</f>
        <v>3390</v>
      </c>
      <c r="D178" s="337">
        <f>SUM(D174:D177)</f>
        <v>0</v>
      </c>
      <c r="E178" s="286" t="s">
        <v>229</v>
      </c>
      <c r="F178" s="336">
        <f>SUM(F174:F177)</f>
        <v>3290</v>
      </c>
      <c r="G178" s="338">
        <f>SUM(G174:G177)</f>
        <v>0</v>
      </c>
      <c r="H178" s="289" t="s">
        <v>230</v>
      </c>
      <c r="I178" s="336">
        <f>SUM(I174:I177)</f>
        <v>160</v>
      </c>
      <c r="J178" s="338">
        <f>SUM(J174:J177)</f>
        <v>0</v>
      </c>
      <c r="K178" s="291" t="s">
        <v>231</v>
      </c>
      <c r="L178" s="336">
        <f>SUM(L174:L177)</f>
        <v>50</v>
      </c>
      <c r="M178" s="338">
        <f>SUM(M174:M177)</f>
        <v>0</v>
      </c>
      <c r="N178" s="289" t="s">
        <v>232</v>
      </c>
      <c r="O178" s="336">
        <f>SUM(O174:O177)</f>
        <v>10</v>
      </c>
      <c r="P178" s="338">
        <f>SUM(P174:P177)</f>
        <v>0</v>
      </c>
      <c r="Q178" s="289" t="s">
        <v>233</v>
      </c>
      <c r="R178" s="336">
        <f>SUM(R174:R177)</f>
        <v>40</v>
      </c>
      <c r="S178" s="339">
        <f>SUM(S174:S177)</f>
        <v>0</v>
      </c>
    </row>
    <row r="179" spans="2:19" s="395" customFormat="1" ht="15" hidden="1" customHeight="1">
      <c r="B179" s="392"/>
      <c r="C179" s="393"/>
      <c r="D179" s="394"/>
      <c r="E179" s="392"/>
      <c r="F179" s="393"/>
      <c r="G179" s="394"/>
      <c r="H179" s="392"/>
      <c r="I179" s="393"/>
      <c r="J179" s="394"/>
      <c r="K179" s="392"/>
      <c r="L179" s="393"/>
      <c r="M179" s="394"/>
      <c r="N179" s="392"/>
      <c r="O179" s="393"/>
      <c r="P179" s="394"/>
      <c r="Q179" s="392"/>
      <c r="R179" s="393"/>
      <c r="S179" s="394"/>
    </row>
    <row r="180" spans="2:19" s="395" customFormat="1" ht="13.2" hidden="1">
      <c r="B180" s="392"/>
      <c r="C180" s="393"/>
      <c r="D180" s="394"/>
      <c r="E180" s="392"/>
      <c r="F180" s="393"/>
      <c r="G180" s="394"/>
      <c r="H180" s="392"/>
      <c r="I180" s="393"/>
      <c r="J180" s="394"/>
      <c r="K180" s="392"/>
      <c r="L180" s="393"/>
      <c r="M180" s="394"/>
      <c r="N180" s="396"/>
      <c r="O180" s="397"/>
      <c r="P180" s="394"/>
      <c r="Q180" s="396"/>
      <c r="R180" s="397"/>
      <c r="S180" s="397"/>
    </row>
    <row r="181" spans="2:19" s="131" customFormat="1" ht="10.5" customHeight="1">
      <c r="B181" s="306"/>
      <c r="C181" s="120"/>
      <c r="D181" s="351"/>
      <c r="E181" s="306"/>
      <c r="F181" s="120"/>
      <c r="G181" s="351"/>
      <c r="H181" s="306"/>
      <c r="I181" s="120"/>
      <c r="J181" s="351"/>
      <c r="K181" s="306"/>
      <c r="L181" s="120"/>
      <c r="M181" s="351"/>
      <c r="N181" s="306"/>
      <c r="O181" s="120"/>
      <c r="P181" s="351"/>
      <c r="Q181" s="306"/>
      <c r="R181" s="120"/>
      <c r="S181" s="351"/>
    </row>
    <row r="182" spans="2:19" s="131" customFormat="1" ht="18" customHeight="1">
      <c r="B182" s="398" t="s">
        <v>273</v>
      </c>
      <c r="C182" s="119"/>
      <c r="D182" s="126" t="s">
        <v>69</v>
      </c>
      <c r="E182" s="126">
        <f>+G190+J190+M190+P190+S190</f>
        <v>0</v>
      </c>
      <c r="F182" s="126" t="s">
        <v>249</v>
      </c>
      <c r="G182" s="126">
        <f>県下新聞別集計!S13</f>
        <v>4730</v>
      </c>
      <c r="H182" s="251"/>
      <c r="I182" s="399"/>
      <c r="J182" s="400"/>
      <c r="L182" s="119"/>
      <c r="M182" s="400"/>
      <c r="O182" s="119"/>
      <c r="P182" s="400"/>
      <c r="R182" s="119"/>
      <c r="S182" s="132" t="s">
        <v>74</v>
      </c>
    </row>
    <row r="183" spans="2:19" s="119" customFormat="1" ht="10.5" customHeight="1" thickBot="1">
      <c r="B183" s="120"/>
      <c r="C183" s="120"/>
      <c r="D183" s="351"/>
      <c r="E183" s="120"/>
      <c r="F183" s="120"/>
      <c r="G183" s="351"/>
      <c r="H183" s="120"/>
      <c r="I183" s="120"/>
      <c r="J183" s="351"/>
      <c r="K183" s="120"/>
      <c r="L183" s="120"/>
      <c r="M183" s="351"/>
      <c r="N183" s="120"/>
      <c r="O183" s="120"/>
      <c r="P183" s="351"/>
      <c r="Q183" s="120"/>
      <c r="R183" s="120"/>
      <c r="S183" s="351"/>
    </row>
    <row r="184" spans="2:19" s="131" customFormat="1" ht="15">
      <c r="B184" s="133" t="s">
        <v>75</v>
      </c>
      <c r="C184" s="134"/>
      <c r="D184" s="135"/>
      <c r="E184" s="136" t="s">
        <v>76</v>
      </c>
      <c r="F184" s="137"/>
      <c r="G184" s="138"/>
      <c r="H184" s="139" t="s">
        <v>77</v>
      </c>
      <c r="I184" s="137"/>
      <c r="J184" s="138"/>
      <c r="K184" s="140" t="s">
        <v>78</v>
      </c>
      <c r="L184" s="137"/>
      <c r="M184" s="141"/>
      <c r="N184" s="140" t="s">
        <v>79</v>
      </c>
      <c r="O184" s="137"/>
      <c r="P184" s="141"/>
      <c r="Q184" s="142" t="s">
        <v>80</v>
      </c>
      <c r="R184" s="137"/>
      <c r="S184" s="143"/>
    </row>
    <row r="185" spans="2:19" s="131" customFormat="1" ht="15" customHeight="1">
      <c r="B185" s="144" t="s">
        <v>81</v>
      </c>
      <c r="C185" s="145" t="s">
        <v>82</v>
      </c>
      <c r="D185" s="146" t="s">
        <v>83</v>
      </c>
      <c r="E185" s="147" t="s">
        <v>81</v>
      </c>
      <c r="F185" s="145" t="s">
        <v>84</v>
      </c>
      <c r="G185" s="148" t="s">
        <v>85</v>
      </c>
      <c r="H185" s="149" t="s">
        <v>81</v>
      </c>
      <c r="I185" s="145" t="s">
        <v>84</v>
      </c>
      <c r="J185" s="150" t="s">
        <v>85</v>
      </c>
      <c r="K185" s="149" t="s">
        <v>81</v>
      </c>
      <c r="L185" s="145" t="s">
        <v>84</v>
      </c>
      <c r="M185" s="150" t="s">
        <v>85</v>
      </c>
      <c r="N185" s="149" t="s">
        <v>81</v>
      </c>
      <c r="O185" s="145" t="s">
        <v>84</v>
      </c>
      <c r="P185" s="150" t="s">
        <v>85</v>
      </c>
      <c r="Q185" s="149" t="s">
        <v>81</v>
      </c>
      <c r="R185" s="145" t="s">
        <v>84</v>
      </c>
      <c r="S185" s="151" t="s">
        <v>85</v>
      </c>
    </row>
    <row r="186" spans="2:19" s="131" customFormat="1" ht="15" customHeight="1">
      <c r="B186" s="310" t="s">
        <v>274</v>
      </c>
      <c r="C186" s="276">
        <v>2500</v>
      </c>
      <c r="D186" s="695">
        <f>G186+J186+M186+P186+S186</f>
        <v>0</v>
      </c>
      <c r="E186" s="311" t="s">
        <v>274</v>
      </c>
      <c r="F186" s="276">
        <v>2280</v>
      </c>
      <c r="G186" s="312"/>
      <c r="H186" s="313" t="s">
        <v>275</v>
      </c>
      <c r="I186" s="276">
        <v>80</v>
      </c>
      <c r="J186" s="401"/>
      <c r="K186" s="313" t="s">
        <v>275</v>
      </c>
      <c r="L186" s="276">
        <v>70</v>
      </c>
      <c r="M186" s="312"/>
      <c r="N186" s="313" t="s">
        <v>275</v>
      </c>
      <c r="O186" s="276">
        <v>20</v>
      </c>
      <c r="P186" s="312"/>
      <c r="Q186" s="313" t="s">
        <v>275</v>
      </c>
      <c r="R186" s="276">
        <v>50</v>
      </c>
      <c r="S186" s="314"/>
    </row>
    <row r="187" spans="2:19" s="131" customFormat="1" ht="15" customHeight="1">
      <c r="B187" s="315" t="s">
        <v>276</v>
      </c>
      <c r="C187" s="316">
        <v>850</v>
      </c>
      <c r="D187" s="694">
        <f>G187+J187+M187+P187+S187</f>
        <v>0</v>
      </c>
      <c r="E187" s="318" t="s">
        <v>276</v>
      </c>
      <c r="F187" s="321">
        <v>790</v>
      </c>
      <c r="G187" s="325"/>
      <c r="H187" s="320" t="s">
        <v>277</v>
      </c>
      <c r="I187" s="316">
        <v>20</v>
      </c>
      <c r="J187" s="402"/>
      <c r="K187" s="320" t="s">
        <v>277</v>
      </c>
      <c r="L187" s="316">
        <v>20</v>
      </c>
      <c r="M187" s="319"/>
      <c r="N187" s="320"/>
      <c r="O187" s="316"/>
      <c r="P187" s="319"/>
      <c r="Q187" s="320" t="s">
        <v>277</v>
      </c>
      <c r="R187" s="316">
        <v>20</v>
      </c>
      <c r="S187" s="403"/>
    </row>
    <row r="188" spans="2:19" s="131" customFormat="1" ht="15" customHeight="1">
      <c r="B188" s="310" t="s">
        <v>278</v>
      </c>
      <c r="C188" s="276">
        <v>1380</v>
      </c>
      <c r="D188" s="695">
        <f>G188+J188+M188+P188+S188</f>
        <v>0</v>
      </c>
      <c r="E188" s="311" t="s">
        <v>278</v>
      </c>
      <c r="F188" s="323">
        <v>1270</v>
      </c>
      <c r="G188" s="357"/>
      <c r="H188" s="313" t="s">
        <v>279</v>
      </c>
      <c r="I188" s="323">
        <v>30</v>
      </c>
      <c r="J188" s="404"/>
      <c r="K188" s="313" t="s">
        <v>279</v>
      </c>
      <c r="L188" s="323">
        <v>40</v>
      </c>
      <c r="M188" s="357"/>
      <c r="N188" s="313" t="s">
        <v>279</v>
      </c>
      <c r="O188" s="323">
        <v>10</v>
      </c>
      <c r="P188" s="357"/>
      <c r="Q188" s="313" t="s">
        <v>279</v>
      </c>
      <c r="R188" s="323">
        <v>30</v>
      </c>
      <c r="S188" s="324"/>
    </row>
    <row r="189" spans="2:19" s="131" customFormat="1" ht="15" customHeight="1">
      <c r="B189" s="331"/>
      <c r="C189" s="329"/>
      <c r="D189" s="332"/>
      <c r="E189" s="333"/>
      <c r="F189" s="329"/>
      <c r="G189" s="330"/>
      <c r="H189" s="334"/>
      <c r="I189" s="329"/>
      <c r="J189" s="330"/>
      <c r="K189" s="334"/>
      <c r="L189" s="329"/>
      <c r="M189" s="330"/>
      <c r="N189" s="334"/>
      <c r="O189" s="329"/>
      <c r="P189" s="330"/>
      <c r="Q189" s="320"/>
      <c r="R189" s="321"/>
      <c r="S189" s="322"/>
    </row>
    <row r="190" spans="2:19" s="131" customFormat="1" ht="15" customHeight="1" thickBot="1">
      <c r="B190" s="283" t="s">
        <v>228</v>
      </c>
      <c r="C190" s="336">
        <f>SUM(C186:C189)</f>
        <v>4730</v>
      </c>
      <c r="D190" s="405">
        <f>SUM(D186:D189)</f>
        <v>0</v>
      </c>
      <c r="E190" s="286" t="s">
        <v>229</v>
      </c>
      <c r="F190" s="336">
        <f>SUM(F186:F189)</f>
        <v>4340</v>
      </c>
      <c r="G190" s="336">
        <f>SUM(G186:G189)</f>
        <v>0</v>
      </c>
      <c r="H190" s="289" t="s">
        <v>230</v>
      </c>
      <c r="I190" s="336">
        <f>SUM(I186:I189)</f>
        <v>130</v>
      </c>
      <c r="J190" s="336">
        <f>SUM(J186:J189)</f>
        <v>0</v>
      </c>
      <c r="K190" s="291" t="s">
        <v>231</v>
      </c>
      <c r="L190" s="336">
        <f>SUM(L186:L189)</f>
        <v>130</v>
      </c>
      <c r="M190" s="336">
        <f>SUM(M186:M189)</f>
        <v>0</v>
      </c>
      <c r="N190" s="289" t="s">
        <v>232</v>
      </c>
      <c r="O190" s="360">
        <f>SUM(O186:O189)</f>
        <v>30</v>
      </c>
      <c r="P190" s="336">
        <f>SUM(P186:P189)</f>
        <v>0</v>
      </c>
      <c r="Q190" s="289" t="s">
        <v>233</v>
      </c>
      <c r="R190" s="360">
        <f>SUM(R186:R189)</f>
        <v>100</v>
      </c>
      <c r="S190" s="406">
        <f>SUM(S186:S189)</f>
        <v>0</v>
      </c>
    </row>
    <row r="191" spans="2:19" s="131" customFormat="1" ht="12.75" customHeight="1">
      <c r="B191" s="407"/>
      <c r="C191" s="341"/>
      <c r="D191" s="342"/>
      <c r="E191" s="343"/>
      <c r="F191" s="344"/>
      <c r="G191" s="342"/>
      <c r="H191" s="343"/>
      <c r="I191" s="344"/>
      <c r="J191" s="342"/>
      <c r="K191" s="343"/>
      <c r="L191" s="344"/>
      <c r="M191" s="342"/>
      <c r="N191" s="120"/>
      <c r="O191" s="831"/>
      <c r="P191" s="832"/>
      <c r="Q191" s="120"/>
      <c r="R191" s="817">
        <v>46082</v>
      </c>
      <c r="S191" s="818"/>
    </row>
    <row r="192" spans="2:19" s="131" customFormat="1" ht="15" customHeight="1">
      <c r="B192" s="343"/>
      <c r="C192" s="341"/>
      <c r="D192" s="342"/>
      <c r="E192" s="343"/>
      <c r="F192" s="344"/>
      <c r="G192" s="342"/>
      <c r="H192" s="343"/>
      <c r="I192" s="344"/>
      <c r="J192" s="342"/>
      <c r="K192" s="343"/>
      <c r="L192" s="344"/>
      <c r="M192" s="342"/>
      <c r="N192" s="396"/>
      <c r="O192" s="396"/>
      <c r="P192" s="396"/>
      <c r="Q192" s="396"/>
      <c r="R192" s="396"/>
      <c r="S192" s="396"/>
    </row>
    <row r="193" spans="2:19" s="131" customFormat="1" ht="15" hidden="1" customHeight="1">
      <c r="B193" s="343"/>
      <c r="C193" s="341"/>
      <c r="D193" s="342"/>
      <c r="E193" s="343"/>
      <c r="F193" s="344"/>
      <c r="G193" s="342"/>
      <c r="H193" s="343"/>
      <c r="I193" s="344"/>
      <c r="J193" s="342"/>
      <c r="K193" s="343"/>
      <c r="L193" s="344"/>
      <c r="M193" s="342"/>
      <c r="N193" s="343"/>
      <c r="O193" s="375"/>
      <c r="P193" s="307"/>
      <c r="Q193" s="343"/>
      <c r="R193" s="375"/>
      <c r="S193" s="307"/>
    </row>
    <row r="194" spans="2:19" s="131" customFormat="1" ht="15" hidden="1" customHeight="1">
      <c r="B194" s="343"/>
      <c r="C194" s="341"/>
      <c r="D194" s="342"/>
      <c r="E194" s="343"/>
      <c r="F194" s="344"/>
      <c r="G194" s="342"/>
      <c r="H194" s="343"/>
      <c r="I194" s="344"/>
      <c r="J194" s="342"/>
      <c r="K194" s="343"/>
      <c r="L194" s="344"/>
      <c r="M194" s="342"/>
      <c r="N194" s="343"/>
      <c r="O194" s="375"/>
      <c r="P194" s="307"/>
      <c r="Q194" s="343"/>
      <c r="R194" s="375"/>
      <c r="S194" s="307"/>
    </row>
    <row r="195" spans="2:19" s="131" customFormat="1" ht="15" hidden="1" customHeight="1">
      <c r="B195" s="343"/>
      <c r="C195" s="341"/>
      <c r="D195" s="342"/>
      <c r="E195" s="343"/>
      <c r="F195" s="344"/>
      <c r="G195" s="342"/>
      <c r="H195" s="343"/>
      <c r="I195" s="344"/>
      <c r="J195" s="342"/>
      <c r="K195" s="343"/>
      <c r="L195" s="344"/>
      <c r="M195" s="342"/>
      <c r="N195" s="343"/>
      <c r="O195" s="375"/>
      <c r="P195" s="307"/>
      <c r="Q195" s="343"/>
      <c r="R195" s="375"/>
      <c r="S195" s="307"/>
    </row>
    <row r="196" spans="2:19" s="131" customFormat="1" ht="15" hidden="1" customHeight="1">
      <c r="B196" s="343"/>
      <c r="C196" s="341"/>
      <c r="D196" s="342"/>
      <c r="E196" s="343"/>
      <c r="F196" s="344"/>
      <c r="G196" s="342"/>
      <c r="H196" s="343"/>
      <c r="I196" s="344"/>
      <c r="J196" s="342"/>
      <c r="K196" s="343"/>
      <c r="L196" s="344"/>
      <c r="M196" s="342"/>
      <c r="N196" s="343"/>
      <c r="O196" s="375"/>
      <c r="P196" s="307"/>
      <c r="Q196" s="343"/>
      <c r="R196" s="375"/>
      <c r="S196" s="307"/>
    </row>
    <row r="197" spans="2:19" s="131" customFormat="1" ht="15" hidden="1" customHeight="1">
      <c r="B197" s="343"/>
      <c r="C197" s="341"/>
      <c r="D197" s="342"/>
      <c r="E197" s="343"/>
      <c r="F197" s="344"/>
      <c r="G197" s="342"/>
      <c r="H197" s="343"/>
      <c r="I197" s="344"/>
      <c r="J197" s="342"/>
      <c r="K197" s="343"/>
      <c r="L197" s="344"/>
      <c r="M197" s="342"/>
      <c r="N197" s="343"/>
      <c r="O197" s="375"/>
      <c r="P197" s="307"/>
      <c r="Q197" s="343"/>
      <c r="R197" s="375"/>
      <c r="S197" s="307"/>
    </row>
    <row r="198" spans="2:19" s="131" customFormat="1" ht="15" hidden="1" customHeight="1">
      <c r="B198" s="343"/>
      <c r="C198" s="341"/>
      <c r="D198" s="342"/>
      <c r="E198" s="343"/>
      <c r="F198" s="344"/>
      <c r="G198" s="342"/>
      <c r="H198" s="343"/>
      <c r="I198" s="344"/>
      <c r="J198" s="342"/>
      <c r="K198" s="343"/>
      <c r="L198" s="344"/>
      <c r="M198" s="342"/>
      <c r="N198" s="343"/>
      <c r="O198" s="375"/>
      <c r="P198" s="307"/>
      <c r="Q198" s="343"/>
      <c r="R198" s="375"/>
      <c r="S198" s="307"/>
    </row>
    <row r="199" spans="2:19" s="131" customFormat="1" ht="15" hidden="1" customHeight="1">
      <c r="B199" s="343"/>
      <c r="C199" s="341"/>
      <c r="D199" s="342"/>
      <c r="E199" s="343"/>
      <c r="F199" s="344"/>
      <c r="G199" s="342"/>
      <c r="H199" s="343"/>
      <c r="I199" s="344"/>
      <c r="J199" s="342"/>
      <c r="K199" s="343"/>
      <c r="L199" s="344"/>
      <c r="M199" s="342"/>
      <c r="N199" s="343"/>
      <c r="O199" s="375"/>
      <c r="P199" s="307"/>
      <c r="Q199" s="343"/>
      <c r="R199" s="375"/>
      <c r="S199" s="307"/>
    </row>
    <row r="200" spans="2:19" s="131" customFormat="1" ht="15" hidden="1" customHeight="1">
      <c r="B200" s="343"/>
      <c r="C200" s="341"/>
      <c r="D200" s="342"/>
      <c r="E200" s="343"/>
      <c r="F200" s="344"/>
      <c r="G200" s="342"/>
      <c r="H200" s="343"/>
      <c r="I200" s="344"/>
      <c r="J200" s="342"/>
      <c r="K200" s="343"/>
      <c r="L200" s="344"/>
      <c r="M200" s="342"/>
      <c r="N200" s="343"/>
      <c r="O200" s="375"/>
      <c r="P200" s="307"/>
      <c r="Q200" s="343"/>
      <c r="R200" s="375"/>
      <c r="S200" s="307"/>
    </row>
    <row r="201" spans="2:19" s="131" customFormat="1" ht="15" hidden="1" customHeight="1">
      <c r="B201" s="343"/>
      <c r="C201" s="341"/>
      <c r="D201" s="342"/>
      <c r="E201" s="343"/>
      <c r="F201" s="344"/>
      <c r="G201" s="342"/>
      <c r="H201" s="343"/>
      <c r="I201" s="344"/>
      <c r="J201" s="342"/>
      <c r="K201" s="343"/>
      <c r="L201" s="344"/>
      <c r="M201" s="342"/>
      <c r="N201" s="343"/>
      <c r="O201" s="375"/>
      <c r="P201" s="307"/>
      <c r="Q201" s="343"/>
      <c r="R201" s="375"/>
      <c r="S201" s="307"/>
    </row>
    <row r="202" spans="2:19" s="301" customFormat="1" hidden="1">
      <c r="B202" s="302"/>
      <c r="C202" s="408"/>
      <c r="D202" s="409"/>
      <c r="E202" s="302"/>
      <c r="F202" s="408"/>
      <c r="G202" s="409"/>
      <c r="H202" s="302"/>
      <c r="I202" s="408"/>
      <c r="J202" s="409"/>
      <c r="K202" s="302"/>
      <c r="L202" s="408"/>
      <c r="M202" s="409"/>
      <c r="N202" s="302"/>
      <c r="O202" s="303"/>
      <c r="P202" s="304"/>
      <c r="Q202" s="302"/>
      <c r="R202" s="303"/>
      <c r="S202" s="304"/>
    </row>
    <row r="203" spans="2:19" s="301" customFormat="1" hidden="1">
      <c r="B203" s="302"/>
      <c r="C203" s="408"/>
      <c r="D203" s="409"/>
      <c r="E203" s="302"/>
      <c r="F203" s="408"/>
      <c r="G203" s="409"/>
      <c r="H203" s="302"/>
      <c r="I203" s="408"/>
      <c r="J203" s="409"/>
      <c r="K203" s="302"/>
      <c r="L203" s="408"/>
      <c r="M203" s="409"/>
      <c r="N203" s="302"/>
      <c r="O203" s="303"/>
      <c r="P203" s="304"/>
      <c r="Q203" s="302"/>
      <c r="R203" s="303"/>
      <c r="S203" s="304"/>
    </row>
    <row r="204" spans="2:19" s="301" customFormat="1" hidden="1">
      <c r="B204" s="302"/>
      <c r="C204" s="408"/>
      <c r="D204" s="409"/>
      <c r="E204" s="302"/>
      <c r="F204" s="408"/>
      <c r="G204" s="409"/>
      <c r="H204" s="302"/>
      <c r="I204" s="408"/>
      <c r="J204" s="409"/>
      <c r="K204" s="302"/>
      <c r="L204" s="408"/>
      <c r="M204" s="409"/>
      <c r="N204" s="302"/>
      <c r="O204" s="303"/>
      <c r="P204" s="304"/>
      <c r="Q204" s="302"/>
      <c r="R204" s="303"/>
      <c r="S204" s="304"/>
    </row>
    <row r="205" spans="2:19" s="301" customFormat="1" ht="16.8" thickBot="1">
      <c r="B205" s="302"/>
      <c r="C205" s="408"/>
      <c r="D205" s="409"/>
      <c r="E205" s="302"/>
      <c r="F205" s="408"/>
      <c r="G205" s="409"/>
      <c r="H205" s="302"/>
      <c r="I205" s="408"/>
      <c r="J205" s="409"/>
      <c r="K205" s="302"/>
      <c r="L205" s="408"/>
      <c r="M205" s="409"/>
      <c r="N205" s="302"/>
      <c r="O205" s="303"/>
      <c r="P205" s="304"/>
      <c r="Q205" s="302"/>
      <c r="R205" s="303"/>
      <c r="S205" s="304"/>
    </row>
    <row r="206" spans="2:19" s="110" customFormat="1" ht="21" customHeight="1">
      <c r="B206" s="99" t="s">
        <v>62</v>
      </c>
      <c r="C206" s="363"/>
      <c r="D206" s="364"/>
      <c r="E206" s="100"/>
      <c r="F206" s="363"/>
      <c r="G206" s="363"/>
      <c r="H206" s="100"/>
      <c r="I206" s="365" t="s">
        <v>63</v>
      </c>
      <c r="J206" s="366"/>
      <c r="K206" s="104"/>
      <c r="L206" s="367"/>
      <c r="M206" s="368"/>
      <c r="N206" s="106"/>
      <c r="O206" s="107" t="s">
        <v>64</v>
      </c>
      <c r="P206" s="108"/>
      <c r="Q206" s="100"/>
      <c r="R206" s="108"/>
      <c r="S206" s="109"/>
    </row>
    <row r="207" spans="2:19" s="110" customFormat="1" ht="21" customHeight="1" thickBot="1">
      <c r="B207" s="111" t="s">
        <v>65</v>
      </c>
      <c r="C207" s="369"/>
      <c r="D207" s="370">
        <f>県下新聞別集計!T33</f>
        <v>0</v>
      </c>
      <c r="E207" s="114"/>
      <c r="F207" s="371"/>
      <c r="G207" s="371"/>
      <c r="H207" s="114"/>
      <c r="I207" s="372" t="s">
        <v>66</v>
      </c>
      <c r="J207" s="373"/>
      <c r="K207" s="114"/>
      <c r="L207" s="371"/>
      <c r="M207" s="374"/>
      <c r="N207" s="118"/>
      <c r="O207" s="115" t="s">
        <v>67</v>
      </c>
      <c r="P207" s="819"/>
      <c r="Q207" s="820"/>
      <c r="R207" s="820"/>
      <c r="S207" s="821"/>
    </row>
    <row r="208" spans="2:19" s="131" customFormat="1" ht="10.5" customHeight="1">
      <c r="B208" s="343"/>
      <c r="C208" s="341"/>
      <c r="D208" s="342"/>
      <c r="E208" s="343"/>
      <c r="F208" s="344"/>
      <c r="G208" s="342"/>
      <c r="H208" s="343"/>
      <c r="I208" s="344"/>
      <c r="J208" s="342"/>
      <c r="K208" s="343"/>
      <c r="L208" s="344"/>
      <c r="M208" s="342"/>
      <c r="N208" s="343"/>
      <c r="O208" s="375"/>
      <c r="P208" s="307"/>
      <c r="Q208" s="343"/>
      <c r="R208" s="375"/>
      <c r="S208" s="307"/>
    </row>
    <row r="209" spans="2:19" s="131" customFormat="1" ht="18" customHeight="1">
      <c r="B209" s="345" t="s">
        <v>280</v>
      </c>
      <c r="C209" s="346"/>
      <c r="D209" s="126" t="s">
        <v>69</v>
      </c>
      <c r="E209" s="126">
        <f>+G237+J237+M237+P237+S237</f>
        <v>0</v>
      </c>
      <c r="F209" s="126" t="s">
        <v>249</v>
      </c>
      <c r="G209" s="126">
        <f>県下新聞別集計!S14</f>
        <v>15360</v>
      </c>
      <c r="H209" s="251"/>
      <c r="I209" s="347"/>
      <c r="J209" s="348"/>
      <c r="K209" s="349"/>
      <c r="L209" s="350"/>
      <c r="M209" s="348"/>
      <c r="N209" s="349"/>
      <c r="O209" s="376"/>
      <c r="P209" s="309"/>
      <c r="Q209" s="349" t="s">
        <v>281</v>
      </c>
      <c r="R209" s="376"/>
      <c r="S209" s="132" t="s">
        <v>74</v>
      </c>
    </row>
    <row r="210" spans="2:19" s="119" customFormat="1" ht="10.5" customHeight="1" thickBot="1">
      <c r="B210" s="120"/>
      <c r="C210" s="120"/>
      <c r="D210" s="351"/>
      <c r="E210" s="120"/>
      <c r="F210" s="120"/>
      <c r="G210" s="351"/>
      <c r="H210" s="120"/>
      <c r="I210" s="120"/>
      <c r="J210" s="351"/>
      <c r="K210" s="120"/>
      <c r="L210" s="120"/>
      <c r="M210" s="351"/>
      <c r="N210" s="120"/>
      <c r="O210" s="121"/>
      <c r="P210" s="122"/>
      <c r="Q210" s="120"/>
      <c r="R210" s="121"/>
      <c r="S210" s="122"/>
    </row>
    <row r="211" spans="2:19" s="131" customFormat="1" ht="15" customHeight="1">
      <c r="B211" s="133" t="s">
        <v>75</v>
      </c>
      <c r="C211" s="134"/>
      <c r="D211" s="135"/>
      <c r="E211" s="136" t="s">
        <v>76</v>
      </c>
      <c r="F211" s="137"/>
      <c r="G211" s="138"/>
      <c r="H211" s="139" t="s">
        <v>77</v>
      </c>
      <c r="I211" s="137"/>
      <c r="J211" s="138"/>
      <c r="K211" s="140" t="s">
        <v>78</v>
      </c>
      <c r="L211" s="137"/>
      <c r="M211" s="141"/>
      <c r="N211" s="140" t="s">
        <v>79</v>
      </c>
      <c r="O211" s="137"/>
      <c r="P211" s="141"/>
      <c r="Q211" s="142" t="s">
        <v>80</v>
      </c>
      <c r="R211" s="137"/>
      <c r="S211" s="143"/>
    </row>
    <row r="212" spans="2:19" s="131" customFormat="1" ht="15" customHeight="1">
      <c r="B212" s="144" t="s">
        <v>81</v>
      </c>
      <c r="C212" s="145" t="s">
        <v>82</v>
      </c>
      <c r="D212" s="146" t="s">
        <v>83</v>
      </c>
      <c r="E212" s="147" t="s">
        <v>81</v>
      </c>
      <c r="F212" s="145" t="s">
        <v>84</v>
      </c>
      <c r="G212" s="148" t="s">
        <v>85</v>
      </c>
      <c r="H212" s="149" t="s">
        <v>81</v>
      </c>
      <c r="I212" s="145" t="s">
        <v>84</v>
      </c>
      <c r="J212" s="150" t="s">
        <v>85</v>
      </c>
      <c r="K212" s="149" t="s">
        <v>81</v>
      </c>
      <c r="L212" s="145" t="s">
        <v>84</v>
      </c>
      <c r="M212" s="150" t="s">
        <v>85</v>
      </c>
      <c r="N212" s="149" t="s">
        <v>81</v>
      </c>
      <c r="O212" s="145" t="s">
        <v>84</v>
      </c>
      <c r="P212" s="150" t="s">
        <v>85</v>
      </c>
      <c r="Q212" s="149" t="s">
        <v>81</v>
      </c>
      <c r="R212" s="145" t="s">
        <v>84</v>
      </c>
      <c r="S212" s="151" t="s">
        <v>85</v>
      </c>
    </row>
    <row r="213" spans="2:19" s="131" customFormat="1" ht="15" customHeight="1">
      <c r="B213" s="310" t="s">
        <v>282</v>
      </c>
      <c r="C213" s="276">
        <v>3690</v>
      </c>
      <c r="D213" s="698">
        <f t="shared" ref="D213:D227" si="2">G213+J213+M213+P213+S213</f>
        <v>0</v>
      </c>
      <c r="E213" s="311" t="s">
        <v>282</v>
      </c>
      <c r="F213" s="276">
        <v>3400</v>
      </c>
      <c r="G213" s="401"/>
      <c r="H213" s="313"/>
      <c r="I213" s="276"/>
      <c r="J213" s="312"/>
      <c r="K213" s="313" t="s">
        <v>283</v>
      </c>
      <c r="L213" s="276">
        <v>120</v>
      </c>
      <c r="M213" s="312"/>
      <c r="N213" s="313" t="s">
        <v>283</v>
      </c>
      <c r="O213" s="276">
        <v>40</v>
      </c>
      <c r="P213" s="312"/>
      <c r="Q213" s="313" t="s">
        <v>283</v>
      </c>
      <c r="R213" s="276">
        <v>130</v>
      </c>
      <c r="S213" s="314"/>
    </row>
    <row r="214" spans="2:19" s="131" customFormat="1" ht="15" customHeight="1">
      <c r="B214" s="315" t="s">
        <v>284</v>
      </c>
      <c r="C214" s="316">
        <v>2930</v>
      </c>
      <c r="D214" s="694">
        <f t="shared" si="2"/>
        <v>0</v>
      </c>
      <c r="E214" s="318" t="s">
        <v>284</v>
      </c>
      <c r="F214" s="316">
        <v>2700</v>
      </c>
      <c r="G214" s="402"/>
      <c r="H214" s="320"/>
      <c r="I214" s="316"/>
      <c r="J214" s="319"/>
      <c r="K214" s="320" t="s">
        <v>285</v>
      </c>
      <c r="L214" s="316">
        <v>110</v>
      </c>
      <c r="M214" s="319"/>
      <c r="N214" s="320" t="s">
        <v>285</v>
      </c>
      <c r="O214" s="316">
        <v>30</v>
      </c>
      <c r="P214" s="319"/>
      <c r="Q214" s="320" t="s">
        <v>285</v>
      </c>
      <c r="R214" s="316">
        <v>90</v>
      </c>
      <c r="S214" s="403"/>
    </row>
    <row r="215" spans="2:19" s="131" customFormat="1" ht="15" customHeight="1">
      <c r="B215" s="310" t="s">
        <v>286</v>
      </c>
      <c r="C215" s="276">
        <v>1530</v>
      </c>
      <c r="D215" s="695">
        <f t="shared" si="2"/>
        <v>0</v>
      </c>
      <c r="E215" s="311" t="s">
        <v>286</v>
      </c>
      <c r="F215" s="276">
        <v>1440</v>
      </c>
      <c r="G215" s="401"/>
      <c r="H215" s="313"/>
      <c r="I215" s="276"/>
      <c r="J215" s="312"/>
      <c r="K215" s="313" t="s">
        <v>287</v>
      </c>
      <c r="L215" s="276">
        <v>40</v>
      </c>
      <c r="M215" s="312"/>
      <c r="N215" s="313" t="s">
        <v>287</v>
      </c>
      <c r="O215" s="276">
        <v>10</v>
      </c>
      <c r="P215" s="312"/>
      <c r="Q215" s="313" t="s">
        <v>287</v>
      </c>
      <c r="R215" s="323">
        <v>40</v>
      </c>
      <c r="S215" s="324"/>
    </row>
    <row r="216" spans="2:19" s="131" customFormat="1" ht="15" customHeight="1">
      <c r="B216" s="315" t="s">
        <v>288</v>
      </c>
      <c r="C216" s="316">
        <v>110</v>
      </c>
      <c r="D216" s="697">
        <f t="shared" si="2"/>
        <v>0</v>
      </c>
      <c r="E216" s="318" t="s">
        <v>288</v>
      </c>
      <c r="F216" s="316">
        <v>100</v>
      </c>
      <c r="G216" s="402"/>
      <c r="H216" s="320"/>
      <c r="I216" s="316"/>
      <c r="J216" s="319"/>
      <c r="K216" s="320" t="s">
        <v>289</v>
      </c>
      <c r="L216" s="316">
        <v>10</v>
      </c>
      <c r="M216" s="319"/>
      <c r="N216" s="320"/>
      <c r="O216" s="316"/>
      <c r="P216" s="319"/>
      <c r="Q216" s="320"/>
      <c r="R216" s="321"/>
      <c r="S216" s="322"/>
    </row>
    <row r="217" spans="2:19" s="131" customFormat="1" ht="15" customHeight="1">
      <c r="B217" s="310" t="s">
        <v>290</v>
      </c>
      <c r="C217" s="276">
        <v>1280</v>
      </c>
      <c r="D217" s="696">
        <f t="shared" si="2"/>
        <v>0</v>
      </c>
      <c r="E217" s="311" t="s">
        <v>290</v>
      </c>
      <c r="F217" s="276">
        <v>1210</v>
      </c>
      <c r="G217" s="401"/>
      <c r="H217" s="313"/>
      <c r="I217" s="276"/>
      <c r="J217" s="312"/>
      <c r="K217" s="313" t="s">
        <v>291</v>
      </c>
      <c r="L217" s="276">
        <v>40</v>
      </c>
      <c r="M217" s="312"/>
      <c r="N217" s="313" t="s">
        <v>291</v>
      </c>
      <c r="O217" s="276">
        <v>10</v>
      </c>
      <c r="P217" s="312"/>
      <c r="Q217" s="313" t="s">
        <v>291</v>
      </c>
      <c r="R217" s="323">
        <v>20</v>
      </c>
      <c r="S217" s="324"/>
    </row>
    <row r="218" spans="2:19" s="131" customFormat="1" ht="15" customHeight="1">
      <c r="B218" s="315" t="s">
        <v>292</v>
      </c>
      <c r="C218" s="316">
        <v>2570</v>
      </c>
      <c r="D218" s="697">
        <f t="shared" si="2"/>
        <v>0</v>
      </c>
      <c r="E218" s="318" t="s">
        <v>292</v>
      </c>
      <c r="F218" s="316">
        <v>2450</v>
      </c>
      <c r="G218" s="402"/>
      <c r="H218" s="320" t="s">
        <v>293</v>
      </c>
      <c r="I218" s="316">
        <v>30</v>
      </c>
      <c r="J218" s="319"/>
      <c r="K218" s="320" t="s">
        <v>294</v>
      </c>
      <c r="L218" s="316">
        <v>40</v>
      </c>
      <c r="M218" s="319"/>
      <c r="N218" s="320" t="s">
        <v>294</v>
      </c>
      <c r="O218" s="316">
        <v>20</v>
      </c>
      <c r="P218" s="319"/>
      <c r="Q218" s="320" t="s">
        <v>294</v>
      </c>
      <c r="R218" s="321">
        <v>30</v>
      </c>
      <c r="S218" s="322"/>
    </row>
    <row r="219" spans="2:19" s="131" customFormat="1" ht="15" customHeight="1">
      <c r="B219" s="310" t="s">
        <v>295</v>
      </c>
      <c r="C219" s="276">
        <v>870</v>
      </c>
      <c r="D219" s="696">
        <f t="shared" si="2"/>
        <v>0</v>
      </c>
      <c r="E219" s="311" t="s">
        <v>295</v>
      </c>
      <c r="F219" s="276">
        <v>820</v>
      </c>
      <c r="G219" s="401"/>
      <c r="H219" s="313" t="s">
        <v>296</v>
      </c>
      <c r="I219" s="276">
        <v>20</v>
      </c>
      <c r="J219" s="312"/>
      <c r="K219" s="313" t="s">
        <v>296</v>
      </c>
      <c r="L219" s="276">
        <v>20</v>
      </c>
      <c r="M219" s="312"/>
      <c r="N219" s="313"/>
      <c r="O219" s="276"/>
      <c r="P219" s="312"/>
      <c r="Q219" s="313" t="s">
        <v>296</v>
      </c>
      <c r="R219" s="323">
        <v>10</v>
      </c>
      <c r="S219" s="324"/>
    </row>
    <row r="220" spans="2:19" s="131" customFormat="1" ht="15" customHeight="1">
      <c r="B220" s="315" t="s">
        <v>297</v>
      </c>
      <c r="C220" s="316">
        <v>650</v>
      </c>
      <c r="D220" s="697">
        <f t="shared" si="2"/>
        <v>0</v>
      </c>
      <c r="E220" s="318" t="s">
        <v>297</v>
      </c>
      <c r="F220" s="316">
        <v>600</v>
      </c>
      <c r="G220" s="402"/>
      <c r="H220" s="320" t="s">
        <v>298</v>
      </c>
      <c r="I220" s="316">
        <v>10</v>
      </c>
      <c r="J220" s="319"/>
      <c r="K220" s="320" t="s">
        <v>298</v>
      </c>
      <c r="L220" s="316">
        <v>20</v>
      </c>
      <c r="M220" s="319"/>
      <c r="N220" s="320" t="s">
        <v>298</v>
      </c>
      <c r="O220" s="321">
        <v>10</v>
      </c>
      <c r="P220" s="319"/>
      <c r="Q220" s="320" t="s">
        <v>298</v>
      </c>
      <c r="R220" s="321">
        <v>10</v>
      </c>
      <c r="S220" s="322"/>
    </row>
    <row r="221" spans="2:19" s="131" customFormat="1" ht="15" customHeight="1">
      <c r="B221" s="310" t="s">
        <v>299</v>
      </c>
      <c r="C221" s="276">
        <v>50</v>
      </c>
      <c r="D221" s="696">
        <f t="shared" si="2"/>
        <v>0</v>
      </c>
      <c r="E221" s="311" t="s">
        <v>299</v>
      </c>
      <c r="F221" s="276">
        <v>50</v>
      </c>
      <c r="G221" s="401"/>
      <c r="H221" s="313"/>
      <c r="I221" s="276"/>
      <c r="J221" s="312"/>
      <c r="K221" s="313"/>
      <c r="L221" s="276"/>
      <c r="M221" s="312"/>
      <c r="N221" s="313"/>
      <c r="O221" s="323"/>
      <c r="P221" s="312"/>
      <c r="Q221" s="313"/>
      <c r="R221" s="323"/>
      <c r="S221" s="324"/>
    </row>
    <row r="222" spans="2:19" s="131" customFormat="1" ht="15" customHeight="1">
      <c r="B222" s="315" t="s">
        <v>300</v>
      </c>
      <c r="C222" s="316">
        <v>80</v>
      </c>
      <c r="D222" s="697">
        <f t="shared" si="2"/>
        <v>0</v>
      </c>
      <c r="E222" s="318" t="s">
        <v>300</v>
      </c>
      <c r="F222" s="316">
        <v>80</v>
      </c>
      <c r="G222" s="325"/>
      <c r="H222" s="320"/>
      <c r="I222" s="316"/>
      <c r="J222" s="319"/>
      <c r="K222" s="320"/>
      <c r="L222" s="316"/>
      <c r="M222" s="319"/>
      <c r="N222" s="334"/>
      <c r="O222" s="329"/>
      <c r="P222" s="319"/>
      <c r="Q222" s="320"/>
      <c r="R222" s="321"/>
      <c r="S222" s="322"/>
    </row>
    <row r="223" spans="2:19" s="131" customFormat="1" ht="15" customHeight="1">
      <c r="B223" s="310" t="s">
        <v>301</v>
      </c>
      <c r="C223" s="276">
        <v>50</v>
      </c>
      <c r="D223" s="699">
        <f t="shared" si="2"/>
        <v>0</v>
      </c>
      <c r="E223" s="311" t="s">
        <v>301</v>
      </c>
      <c r="F223" s="276">
        <v>50</v>
      </c>
      <c r="G223" s="357"/>
      <c r="H223" s="313"/>
      <c r="I223" s="276"/>
      <c r="J223" s="312"/>
      <c r="K223" s="313"/>
      <c r="L223" s="276"/>
      <c r="M223" s="312"/>
      <c r="N223" s="358"/>
      <c r="O223" s="359"/>
      <c r="P223" s="312"/>
      <c r="Q223" s="313"/>
      <c r="R223" s="323"/>
      <c r="S223" s="324"/>
    </row>
    <row r="224" spans="2:19" s="131" customFormat="1" ht="15" customHeight="1">
      <c r="B224" s="315" t="s">
        <v>302</v>
      </c>
      <c r="C224" s="316">
        <v>120</v>
      </c>
      <c r="D224" s="697">
        <f t="shared" si="2"/>
        <v>0</v>
      </c>
      <c r="E224" s="318" t="s">
        <v>302</v>
      </c>
      <c r="F224" s="316">
        <v>120</v>
      </c>
      <c r="G224" s="325"/>
      <c r="H224" s="320"/>
      <c r="I224" s="316"/>
      <c r="J224" s="319"/>
      <c r="K224" s="320"/>
      <c r="L224" s="316"/>
      <c r="M224" s="319"/>
      <c r="N224" s="334"/>
      <c r="O224" s="329"/>
      <c r="P224" s="319"/>
      <c r="Q224" s="334"/>
      <c r="R224" s="329"/>
      <c r="S224" s="335"/>
    </row>
    <row r="225" spans="2:19" s="131" customFormat="1" ht="15" customHeight="1">
      <c r="B225" s="310" t="s">
        <v>303</v>
      </c>
      <c r="C225" s="276">
        <v>120</v>
      </c>
      <c r="D225" s="696">
        <f t="shared" si="2"/>
        <v>0</v>
      </c>
      <c r="E225" s="311" t="s">
        <v>303</v>
      </c>
      <c r="F225" s="276">
        <v>110</v>
      </c>
      <c r="G225" s="357"/>
      <c r="H225" s="358"/>
      <c r="I225" s="359"/>
      <c r="J225" s="410"/>
      <c r="K225" s="313"/>
      <c r="L225" s="323"/>
      <c r="M225" s="357"/>
      <c r="N225" s="358"/>
      <c r="O225" s="359"/>
      <c r="P225" s="357"/>
      <c r="Q225" s="313" t="s">
        <v>304</v>
      </c>
      <c r="R225" s="323">
        <v>10</v>
      </c>
      <c r="S225" s="324"/>
    </row>
    <row r="226" spans="2:19" s="131" customFormat="1" ht="15" customHeight="1">
      <c r="B226" s="315" t="s">
        <v>305</v>
      </c>
      <c r="C226" s="316">
        <v>30</v>
      </c>
      <c r="D226" s="697">
        <f t="shared" si="2"/>
        <v>0</v>
      </c>
      <c r="E226" s="318" t="s">
        <v>305</v>
      </c>
      <c r="F226" s="316">
        <v>30</v>
      </c>
      <c r="G226" s="325"/>
      <c r="H226" s="334"/>
      <c r="I226" s="329"/>
      <c r="J226" s="330"/>
      <c r="K226" s="334"/>
      <c r="L226" s="329"/>
      <c r="M226" s="330"/>
      <c r="N226" s="334"/>
      <c r="O226" s="329"/>
      <c r="P226" s="330"/>
      <c r="Q226" s="320"/>
      <c r="R226" s="321"/>
      <c r="S226" s="322"/>
    </row>
    <row r="227" spans="2:19" s="131" customFormat="1" ht="15" customHeight="1">
      <c r="B227" s="310" t="s">
        <v>306</v>
      </c>
      <c r="C227" s="276">
        <v>40</v>
      </c>
      <c r="D227" s="696">
        <f t="shared" si="2"/>
        <v>0</v>
      </c>
      <c r="E227" s="311" t="s">
        <v>306</v>
      </c>
      <c r="F227" s="276">
        <v>40</v>
      </c>
      <c r="G227" s="357"/>
      <c r="H227" s="358"/>
      <c r="I227" s="359"/>
      <c r="J227" s="410"/>
      <c r="K227" s="358"/>
      <c r="L227" s="359"/>
      <c r="M227" s="410"/>
      <c r="N227" s="358"/>
      <c r="O227" s="359"/>
      <c r="P227" s="410"/>
      <c r="Q227" s="313"/>
      <c r="R227" s="323"/>
      <c r="S227" s="324"/>
    </row>
    <row r="228" spans="2:19" s="131" customFormat="1" ht="15" customHeight="1">
      <c r="B228" s="315"/>
      <c r="C228" s="316"/>
      <c r="D228" s="327"/>
      <c r="E228" s="318"/>
      <c r="F228" s="316"/>
      <c r="G228" s="325"/>
      <c r="H228" s="334"/>
      <c r="I228" s="329"/>
      <c r="J228" s="330"/>
      <c r="K228" s="334"/>
      <c r="L228" s="329"/>
      <c r="M228" s="330"/>
      <c r="N228" s="334"/>
      <c r="O228" s="329"/>
      <c r="P228" s="330"/>
      <c r="Q228" s="334"/>
      <c r="R228" s="329"/>
      <c r="S228" s="335"/>
    </row>
    <row r="229" spans="2:19" s="131" customFormat="1" ht="15" customHeight="1" thickBot="1">
      <c r="B229" s="310"/>
      <c r="C229" s="276"/>
      <c r="D229" s="352"/>
      <c r="E229" s="311"/>
      <c r="F229" s="276"/>
      <c r="G229" s="357"/>
      <c r="H229" s="358"/>
      <c r="I229" s="359"/>
      <c r="J229" s="410"/>
      <c r="K229" s="358"/>
      <c r="L229" s="359"/>
      <c r="M229" s="410"/>
      <c r="N229" s="358"/>
      <c r="O229" s="359"/>
      <c r="P229" s="410"/>
      <c r="Q229" s="358"/>
      <c r="R229" s="359"/>
      <c r="S229" s="411"/>
    </row>
    <row r="230" spans="2:19" s="131" customFormat="1" ht="15" customHeight="1" thickBot="1">
      <c r="B230" s="315"/>
      <c r="C230" s="316"/>
      <c r="D230" s="412"/>
      <c r="E230" s="824" t="s">
        <v>192</v>
      </c>
      <c r="F230" s="825"/>
      <c r="G230" s="825"/>
      <c r="H230" s="825"/>
      <c r="I230" s="825"/>
      <c r="J230" s="825"/>
      <c r="K230" s="825"/>
      <c r="L230" s="825"/>
      <c r="M230" s="825"/>
      <c r="N230" s="825"/>
      <c r="O230" s="825"/>
      <c r="P230" s="825"/>
      <c r="Q230" s="825"/>
      <c r="R230" s="825"/>
      <c r="S230" s="826"/>
    </row>
    <row r="231" spans="2:19" s="131" customFormat="1" ht="15" customHeight="1">
      <c r="B231" s="315"/>
      <c r="C231" s="316"/>
      <c r="D231" s="327"/>
      <c r="E231" s="318"/>
      <c r="F231" s="316"/>
      <c r="G231" s="330"/>
      <c r="H231" s="320" t="s">
        <v>307</v>
      </c>
      <c r="I231" s="321">
        <v>220</v>
      </c>
      <c r="J231" s="325"/>
      <c r="K231" s="334"/>
      <c r="L231" s="329"/>
      <c r="M231" s="330"/>
      <c r="N231" s="334"/>
      <c r="O231" s="329"/>
      <c r="P231" s="330"/>
      <c r="Q231" s="334"/>
      <c r="R231" s="329"/>
      <c r="S231" s="335"/>
    </row>
    <row r="232" spans="2:19" s="131" customFormat="1" ht="15" customHeight="1">
      <c r="B232" s="315"/>
      <c r="C232" s="316"/>
      <c r="D232" s="327"/>
      <c r="E232" s="318"/>
      <c r="F232" s="316"/>
      <c r="G232" s="330"/>
      <c r="H232" s="320" t="s">
        <v>308</v>
      </c>
      <c r="I232" s="321">
        <v>200</v>
      </c>
      <c r="J232" s="325"/>
      <c r="K232" s="334"/>
      <c r="L232" s="329"/>
      <c r="M232" s="330"/>
      <c r="N232" s="334"/>
      <c r="O232" s="329"/>
      <c r="P232" s="330"/>
      <c r="Q232" s="334"/>
      <c r="R232" s="329"/>
      <c r="S232" s="335"/>
    </row>
    <row r="233" spans="2:19" s="131" customFormat="1" ht="15" customHeight="1">
      <c r="B233" s="315"/>
      <c r="C233" s="316"/>
      <c r="D233" s="327"/>
      <c r="E233" s="333"/>
      <c r="F233" s="329"/>
      <c r="G233" s="330"/>
      <c r="H233" s="320" t="s">
        <v>309</v>
      </c>
      <c r="I233" s="321">
        <v>600</v>
      </c>
      <c r="J233" s="325"/>
      <c r="K233" s="334"/>
      <c r="L233" s="329"/>
      <c r="M233" s="330"/>
      <c r="N233" s="334"/>
      <c r="O233" s="329"/>
      <c r="P233" s="330"/>
      <c r="Q233" s="334"/>
      <c r="R233" s="329"/>
      <c r="S233" s="335"/>
    </row>
    <row r="234" spans="2:19" s="131" customFormat="1" ht="15" customHeight="1">
      <c r="B234" s="315"/>
      <c r="C234" s="316"/>
      <c r="D234" s="327"/>
      <c r="E234" s="333"/>
      <c r="F234" s="329"/>
      <c r="G234" s="330"/>
      <c r="H234" s="320" t="s">
        <v>292</v>
      </c>
      <c r="I234" s="321">
        <v>220</v>
      </c>
      <c r="J234" s="325"/>
      <c r="K234" s="334"/>
      <c r="L234" s="329"/>
      <c r="M234" s="330"/>
      <c r="N234" s="334"/>
      <c r="O234" s="329"/>
      <c r="P234" s="330"/>
      <c r="Q234" s="334"/>
      <c r="R234" s="329"/>
      <c r="S234" s="335"/>
    </row>
    <row r="235" spans="2:19" s="131" customFormat="1" ht="15" customHeight="1">
      <c r="B235" s="315"/>
      <c r="C235" s="316"/>
      <c r="D235" s="327"/>
      <c r="E235" s="333"/>
      <c r="F235" s="329"/>
      <c r="G235" s="330"/>
      <c r="H235" s="320"/>
      <c r="I235" s="321"/>
      <c r="J235" s="325"/>
      <c r="K235" s="334"/>
      <c r="L235" s="329"/>
      <c r="M235" s="330"/>
      <c r="N235" s="334"/>
      <c r="O235" s="329"/>
      <c r="P235" s="330"/>
      <c r="Q235" s="334"/>
      <c r="R235" s="329"/>
      <c r="S235" s="335"/>
    </row>
    <row r="236" spans="2:19" s="131" customFormat="1" ht="15" customHeight="1">
      <c r="B236" s="331"/>
      <c r="C236" s="329"/>
      <c r="D236" s="332"/>
      <c r="E236" s="333"/>
      <c r="F236" s="329"/>
      <c r="G236" s="330"/>
      <c r="H236" s="334"/>
      <c r="I236" s="329"/>
      <c r="J236" s="330"/>
      <c r="K236" s="334"/>
      <c r="L236" s="329"/>
      <c r="M236" s="330"/>
      <c r="N236" s="334"/>
      <c r="O236" s="329"/>
      <c r="P236" s="330"/>
      <c r="Q236" s="334"/>
      <c r="R236" s="329"/>
      <c r="S236" s="335"/>
    </row>
    <row r="237" spans="2:19" s="131" customFormat="1" ht="15" customHeight="1" thickBot="1">
      <c r="B237" s="283" t="s">
        <v>228</v>
      </c>
      <c r="C237" s="336">
        <f>SUM(C213:C236)</f>
        <v>14120</v>
      </c>
      <c r="D237" s="405">
        <f>SUM(D213:D236)</f>
        <v>0</v>
      </c>
      <c r="E237" s="286" t="s">
        <v>229</v>
      </c>
      <c r="F237" s="336">
        <f>SUM(F213:F236)</f>
        <v>13200</v>
      </c>
      <c r="G237" s="336">
        <f>SUM(G213:G236)</f>
        <v>0</v>
      </c>
      <c r="H237" s="289" t="s">
        <v>230</v>
      </c>
      <c r="I237" s="336">
        <f>SUM(I213:I236)</f>
        <v>1300</v>
      </c>
      <c r="J237" s="336">
        <f>SUM(J213:J236)</f>
        <v>0</v>
      </c>
      <c r="K237" s="291" t="s">
        <v>231</v>
      </c>
      <c r="L237" s="336">
        <f>SUM(L213:L236)</f>
        <v>400</v>
      </c>
      <c r="M237" s="336">
        <f>SUM(M213:M236)</f>
        <v>0</v>
      </c>
      <c r="N237" s="289" t="s">
        <v>232</v>
      </c>
      <c r="O237" s="336">
        <f>SUM(O213:O236)</f>
        <v>120</v>
      </c>
      <c r="P237" s="336">
        <f>SUM(P213:P236)</f>
        <v>0</v>
      </c>
      <c r="Q237" s="289" t="s">
        <v>233</v>
      </c>
      <c r="R237" s="336">
        <f>SUM(R213:R236)</f>
        <v>340</v>
      </c>
      <c r="S237" s="339">
        <f>SUM(S213:S236)</f>
        <v>0</v>
      </c>
    </row>
    <row r="238" spans="2:19" s="131" customFormat="1" ht="15" hidden="1" customHeight="1">
      <c r="B238" s="407"/>
      <c r="C238" s="120"/>
      <c r="D238" s="351"/>
      <c r="E238" s="306"/>
      <c r="F238" s="120"/>
      <c r="G238" s="351"/>
      <c r="H238" s="306"/>
      <c r="I238" s="120"/>
      <c r="J238" s="351"/>
      <c r="K238" s="306"/>
      <c r="L238" s="120"/>
      <c r="M238" s="351"/>
      <c r="N238" s="306"/>
      <c r="O238" s="120"/>
      <c r="P238" s="351"/>
      <c r="Q238" s="306"/>
      <c r="R238" s="120"/>
      <c r="S238" s="351"/>
    </row>
    <row r="239" spans="2:19" s="395" customFormat="1" ht="10.5" customHeight="1">
      <c r="B239" s="392"/>
      <c r="C239" s="393"/>
      <c r="D239" s="394"/>
      <c r="E239" s="392"/>
      <c r="F239" s="393"/>
      <c r="G239" s="394"/>
      <c r="H239" s="392"/>
      <c r="I239" s="393"/>
      <c r="J239" s="394"/>
      <c r="K239" s="392"/>
      <c r="L239" s="393"/>
      <c r="M239" s="394"/>
      <c r="N239" s="392"/>
      <c r="O239" s="393"/>
      <c r="P239" s="394"/>
      <c r="Q239" s="392"/>
      <c r="R239" s="393"/>
      <c r="S239" s="394"/>
    </row>
    <row r="240" spans="2:19" s="395" customFormat="1" ht="18" customHeight="1">
      <c r="B240" s="413" t="s">
        <v>310</v>
      </c>
      <c r="C240" s="414"/>
      <c r="D240" s="126" t="s">
        <v>69</v>
      </c>
      <c r="E240" s="126">
        <f>+G249+J249+M249+P249+S249</f>
        <v>0</v>
      </c>
      <c r="F240" s="126" t="s">
        <v>249</v>
      </c>
      <c r="G240" s="126">
        <f>県下新聞別集計!S15</f>
        <v>3600</v>
      </c>
      <c r="H240" s="251"/>
      <c r="I240" s="415"/>
      <c r="J240" s="416"/>
      <c r="L240" s="414"/>
      <c r="M240" s="416"/>
      <c r="O240" s="414"/>
      <c r="P240" s="416"/>
      <c r="R240" s="414"/>
      <c r="S240" s="132" t="s">
        <v>74</v>
      </c>
    </row>
    <row r="241" spans="2:19" s="119" customFormat="1" ht="10.5" customHeight="1" thickBot="1">
      <c r="B241" s="120"/>
      <c r="C241" s="120"/>
      <c r="D241" s="351"/>
      <c r="E241" s="120"/>
      <c r="F241" s="120"/>
      <c r="G241" s="351"/>
      <c r="H241" s="120"/>
      <c r="I241" s="120"/>
      <c r="J241" s="351"/>
      <c r="K241" s="120"/>
      <c r="L241" s="120"/>
      <c r="M241" s="351"/>
      <c r="N241" s="120"/>
      <c r="O241" s="120"/>
      <c r="P241" s="351"/>
      <c r="Q241" s="120"/>
      <c r="R241" s="120"/>
      <c r="S241" s="351"/>
    </row>
    <row r="242" spans="2:19" s="395" customFormat="1" ht="15">
      <c r="B242" s="133" t="s">
        <v>75</v>
      </c>
      <c r="C242" s="134"/>
      <c r="D242" s="135"/>
      <c r="E242" s="136" t="s">
        <v>76</v>
      </c>
      <c r="F242" s="137"/>
      <c r="G242" s="138"/>
      <c r="H242" s="139" t="s">
        <v>77</v>
      </c>
      <c r="I242" s="137"/>
      <c r="J242" s="138"/>
      <c r="K242" s="140" t="s">
        <v>78</v>
      </c>
      <c r="L242" s="137"/>
      <c r="M242" s="141"/>
      <c r="N242" s="140" t="s">
        <v>79</v>
      </c>
      <c r="O242" s="137"/>
      <c r="P242" s="141"/>
      <c r="Q242" s="142" t="s">
        <v>80</v>
      </c>
      <c r="R242" s="137"/>
      <c r="S242" s="143"/>
    </row>
    <row r="243" spans="2:19" s="131" customFormat="1" ht="15" customHeight="1">
      <c r="B243" s="144" t="s">
        <v>81</v>
      </c>
      <c r="C243" s="145" t="s">
        <v>82</v>
      </c>
      <c r="D243" s="146" t="s">
        <v>83</v>
      </c>
      <c r="E243" s="147" t="s">
        <v>81</v>
      </c>
      <c r="F243" s="145" t="s">
        <v>84</v>
      </c>
      <c r="G243" s="148" t="s">
        <v>85</v>
      </c>
      <c r="H243" s="149" t="s">
        <v>81</v>
      </c>
      <c r="I243" s="145" t="s">
        <v>84</v>
      </c>
      <c r="J243" s="150" t="s">
        <v>85</v>
      </c>
      <c r="K243" s="149" t="s">
        <v>81</v>
      </c>
      <c r="L243" s="145" t="s">
        <v>84</v>
      </c>
      <c r="M243" s="150" t="s">
        <v>85</v>
      </c>
      <c r="N243" s="149" t="s">
        <v>81</v>
      </c>
      <c r="O243" s="145" t="s">
        <v>84</v>
      </c>
      <c r="P243" s="150" t="s">
        <v>85</v>
      </c>
      <c r="Q243" s="149" t="s">
        <v>81</v>
      </c>
      <c r="R243" s="145" t="s">
        <v>84</v>
      </c>
      <c r="S243" s="151" t="s">
        <v>85</v>
      </c>
    </row>
    <row r="244" spans="2:19" s="395" customFormat="1" ht="15" customHeight="1">
      <c r="B244" s="417" t="s">
        <v>311</v>
      </c>
      <c r="C244" s="418">
        <v>2050</v>
      </c>
      <c r="D244" s="700">
        <f>G244+J244+M244+P244+S244</f>
        <v>0</v>
      </c>
      <c r="E244" s="419" t="s">
        <v>311</v>
      </c>
      <c r="F244" s="418">
        <v>1960</v>
      </c>
      <c r="G244" s="420"/>
      <c r="H244" s="421"/>
      <c r="I244" s="418"/>
      <c r="J244" s="420"/>
      <c r="K244" s="421"/>
      <c r="L244" s="418"/>
      <c r="M244" s="420"/>
      <c r="N244" s="421" t="s">
        <v>312</v>
      </c>
      <c r="O244" s="418">
        <v>30</v>
      </c>
      <c r="P244" s="420"/>
      <c r="Q244" s="421" t="s">
        <v>312</v>
      </c>
      <c r="R244" s="418">
        <v>60</v>
      </c>
      <c r="S244" s="422"/>
    </row>
    <row r="245" spans="2:19" s="395" customFormat="1" ht="15" customHeight="1" thickBot="1">
      <c r="B245" s="423" t="s">
        <v>313</v>
      </c>
      <c r="C245" s="424">
        <v>780</v>
      </c>
      <c r="D245" s="701">
        <f>G245+J245+M245+P245+S245</f>
        <v>0</v>
      </c>
      <c r="E245" s="426" t="s">
        <v>313</v>
      </c>
      <c r="F245" s="424">
        <v>760</v>
      </c>
      <c r="G245" s="427"/>
      <c r="H245" s="428"/>
      <c r="I245" s="429"/>
      <c r="J245" s="430"/>
      <c r="K245" s="431" t="s">
        <v>314</v>
      </c>
      <c r="L245" s="424">
        <v>10</v>
      </c>
      <c r="M245" s="430"/>
      <c r="N245" s="431"/>
      <c r="O245" s="424"/>
      <c r="P245" s="430"/>
      <c r="Q245" s="431" t="s">
        <v>314</v>
      </c>
      <c r="R245" s="432">
        <v>10</v>
      </c>
      <c r="S245" s="433"/>
    </row>
    <row r="246" spans="2:19" s="395" customFormat="1" ht="15" customHeight="1" thickBot="1">
      <c r="B246" s="423"/>
      <c r="C246" s="424"/>
      <c r="D246" s="425"/>
      <c r="E246" s="824" t="s">
        <v>192</v>
      </c>
      <c r="F246" s="825"/>
      <c r="G246" s="825"/>
      <c r="H246" s="825"/>
      <c r="I246" s="825"/>
      <c r="J246" s="825"/>
      <c r="K246" s="825"/>
      <c r="L246" s="825"/>
      <c r="M246" s="825"/>
      <c r="N246" s="825"/>
      <c r="O246" s="825"/>
      <c r="P246" s="825"/>
      <c r="Q246" s="825"/>
      <c r="R246" s="825"/>
      <c r="S246" s="826"/>
    </row>
    <row r="247" spans="2:19" s="395" customFormat="1" ht="15" customHeight="1">
      <c r="B247" s="423"/>
      <c r="C247" s="424"/>
      <c r="D247" s="425"/>
      <c r="E247" s="434"/>
      <c r="F247" s="424"/>
      <c r="G247" s="435"/>
      <c r="H247" s="431" t="s">
        <v>315</v>
      </c>
      <c r="I247" s="432">
        <v>710</v>
      </c>
      <c r="J247" s="430"/>
      <c r="K247" s="431" t="s">
        <v>315</v>
      </c>
      <c r="L247" s="424">
        <v>60</v>
      </c>
      <c r="M247" s="430"/>
      <c r="N247" s="431"/>
      <c r="O247" s="424"/>
      <c r="P247" s="430"/>
      <c r="Q247" s="431"/>
      <c r="R247" s="432"/>
      <c r="S247" s="433"/>
    </row>
    <row r="248" spans="2:19" s="395" customFormat="1" ht="15" customHeight="1">
      <c r="B248" s="436"/>
      <c r="C248" s="429"/>
      <c r="D248" s="437"/>
      <c r="E248" s="438"/>
      <c r="F248" s="429"/>
      <c r="G248" s="435"/>
      <c r="H248" s="428"/>
      <c r="I248" s="429"/>
      <c r="J248" s="435"/>
      <c r="K248" s="431"/>
      <c r="L248" s="432"/>
      <c r="M248" s="427"/>
      <c r="N248" s="428"/>
      <c r="O248" s="429"/>
      <c r="P248" s="435"/>
      <c r="Q248" s="431"/>
      <c r="R248" s="432"/>
      <c r="S248" s="433"/>
    </row>
    <row r="249" spans="2:19" s="395" customFormat="1" ht="15" customHeight="1" thickBot="1">
      <c r="B249" s="283" t="s">
        <v>228</v>
      </c>
      <c r="C249" s="439">
        <f>SUM(C244:C248)</f>
        <v>2830</v>
      </c>
      <c r="D249" s="440">
        <f>SUM(D244:D248)</f>
        <v>0</v>
      </c>
      <c r="E249" s="286" t="s">
        <v>229</v>
      </c>
      <c r="F249" s="439">
        <f>SUM(F244:F248)</f>
        <v>2720</v>
      </c>
      <c r="G249" s="439">
        <f>SUM(G244:G248)</f>
        <v>0</v>
      </c>
      <c r="H249" s="289" t="s">
        <v>230</v>
      </c>
      <c r="I249" s="439">
        <f>SUM(I244:I248)</f>
        <v>710</v>
      </c>
      <c r="J249" s="439">
        <f>SUM(J244:J248)</f>
        <v>0</v>
      </c>
      <c r="K249" s="291" t="s">
        <v>231</v>
      </c>
      <c r="L249" s="439">
        <f>SUM(L244:L248)</f>
        <v>70</v>
      </c>
      <c r="M249" s="439">
        <f>SUM(M244:M248)</f>
        <v>0</v>
      </c>
      <c r="N249" s="289" t="s">
        <v>232</v>
      </c>
      <c r="O249" s="439">
        <f>SUM(O244:O248)</f>
        <v>30</v>
      </c>
      <c r="P249" s="439">
        <f>SUM(P244:P248)</f>
        <v>0</v>
      </c>
      <c r="Q249" s="289" t="s">
        <v>233</v>
      </c>
      <c r="R249" s="439">
        <f>SUM(R244:R248)</f>
        <v>70</v>
      </c>
      <c r="S249" s="441">
        <f>SUM(S244:S248)</f>
        <v>0</v>
      </c>
    </row>
    <row r="250" spans="2:19" s="395" customFormat="1" ht="15" customHeight="1" thickBot="1">
      <c r="B250" s="442"/>
      <c r="C250" s="443"/>
      <c r="D250" s="444"/>
      <c r="E250" s="445"/>
      <c r="F250" s="446"/>
      <c r="G250" s="447"/>
      <c r="H250" s="445"/>
      <c r="I250" s="446"/>
      <c r="J250" s="447"/>
      <c r="K250" s="445"/>
      <c r="L250" s="448"/>
      <c r="M250" s="449"/>
      <c r="N250" s="445"/>
      <c r="O250" s="446"/>
      <c r="P250" s="449"/>
      <c r="Q250" s="445"/>
      <c r="R250" s="817">
        <v>46082</v>
      </c>
      <c r="S250" s="818"/>
    </row>
    <row r="251" spans="2:19" s="110" customFormat="1" ht="21" customHeight="1">
      <c r="B251" s="99" t="s">
        <v>62</v>
      </c>
      <c r="C251" s="363"/>
      <c r="D251" s="364"/>
      <c r="E251" s="100"/>
      <c r="F251" s="363"/>
      <c r="G251" s="363"/>
      <c r="H251" s="100"/>
      <c r="I251" s="365" t="s">
        <v>63</v>
      </c>
      <c r="J251" s="366"/>
      <c r="K251" s="104"/>
      <c r="L251" s="367"/>
      <c r="M251" s="368"/>
      <c r="N251" s="106"/>
      <c r="O251" s="107" t="s">
        <v>64</v>
      </c>
      <c r="P251" s="108"/>
      <c r="Q251" s="100"/>
      <c r="R251" s="108"/>
      <c r="S251" s="109"/>
    </row>
    <row r="252" spans="2:19" s="110" customFormat="1" ht="21" customHeight="1" thickBot="1">
      <c r="B252" s="111" t="s">
        <v>65</v>
      </c>
      <c r="C252" s="369"/>
      <c r="D252" s="370">
        <f>県下新聞別集計!T33</f>
        <v>0</v>
      </c>
      <c r="E252" s="114"/>
      <c r="F252" s="371"/>
      <c r="G252" s="371"/>
      <c r="H252" s="114"/>
      <c r="I252" s="372" t="s">
        <v>66</v>
      </c>
      <c r="J252" s="373"/>
      <c r="K252" s="114"/>
      <c r="L252" s="371"/>
      <c r="M252" s="374"/>
      <c r="N252" s="118"/>
      <c r="O252" s="115" t="s">
        <v>67</v>
      </c>
      <c r="P252" s="819"/>
      <c r="Q252" s="820"/>
      <c r="R252" s="820"/>
      <c r="S252" s="821"/>
    </row>
    <row r="253" spans="2:19" s="395" customFormat="1" ht="10.5" customHeight="1">
      <c r="B253" s="450"/>
      <c r="C253" s="446"/>
      <c r="D253" s="342"/>
      <c r="E253" s="451"/>
      <c r="F253" s="452"/>
      <c r="G253" s="342"/>
      <c r="H253" s="451"/>
      <c r="I253" s="452"/>
      <c r="J253" s="342"/>
      <c r="K253" s="451"/>
      <c r="L253" s="452"/>
      <c r="M253" s="342"/>
      <c r="N253" s="120"/>
      <c r="O253" s="831"/>
      <c r="P253" s="832"/>
      <c r="Q253" s="120"/>
      <c r="R253" s="817"/>
      <c r="S253" s="818"/>
    </row>
    <row r="254" spans="2:19" s="395" customFormat="1" ht="18" customHeight="1">
      <c r="B254" s="413" t="s">
        <v>316</v>
      </c>
      <c r="C254" s="453"/>
      <c r="D254" s="126" t="s">
        <v>69</v>
      </c>
      <c r="E254" s="126">
        <f>+G261+J261+M261+P261+S261</f>
        <v>0</v>
      </c>
      <c r="F254" s="126" t="s">
        <v>249</v>
      </c>
      <c r="G254" s="126">
        <f>県下新聞別集計!S16</f>
        <v>1390</v>
      </c>
      <c r="H254" s="251"/>
      <c r="I254" s="454"/>
      <c r="J254" s="455"/>
      <c r="K254" s="456"/>
      <c r="L254" s="453"/>
      <c r="M254" s="455"/>
      <c r="N254" s="456"/>
      <c r="O254" s="453"/>
      <c r="P254" s="455"/>
      <c r="Q254" s="456"/>
      <c r="R254" s="453"/>
      <c r="S254" s="132" t="s">
        <v>74</v>
      </c>
    </row>
    <row r="255" spans="2:19" s="119" customFormat="1" ht="10.5" customHeight="1" thickBot="1">
      <c r="B255" s="120"/>
      <c r="C255" s="120"/>
      <c r="D255" s="351"/>
      <c r="E255" s="120"/>
      <c r="F255" s="120"/>
      <c r="G255" s="351"/>
      <c r="H255" s="120"/>
      <c r="I255" s="120"/>
      <c r="J255" s="351"/>
      <c r="K255" s="120"/>
      <c r="L255" s="120"/>
      <c r="M255" s="351"/>
      <c r="N255" s="120"/>
      <c r="O255" s="120"/>
      <c r="P255" s="351"/>
      <c r="Q255" s="120"/>
      <c r="R255" s="120"/>
      <c r="S255" s="351"/>
    </row>
    <row r="256" spans="2:19" s="395" customFormat="1" ht="15" customHeight="1">
      <c r="B256" s="133" t="s">
        <v>75</v>
      </c>
      <c r="C256" s="134"/>
      <c r="D256" s="135"/>
      <c r="E256" s="136" t="s">
        <v>76</v>
      </c>
      <c r="F256" s="137"/>
      <c r="G256" s="138"/>
      <c r="H256" s="139" t="s">
        <v>77</v>
      </c>
      <c r="I256" s="137"/>
      <c r="J256" s="138"/>
      <c r="K256" s="140" t="s">
        <v>78</v>
      </c>
      <c r="L256" s="137"/>
      <c r="M256" s="141"/>
      <c r="N256" s="140" t="s">
        <v>79</v>
      </c>
      <c r="O256" s="137"/>
      <c r="P256" s="141"/>
      <c r="Q256" s="142" t="s">
        <v>80</v>
      </c>
      <c r="R256" s="137"/>
      <c r="S256" s="143"/>
    </row>
    <row r="257" spans="2:19" s="131" customFormat="1" ht="15" customHeight="1">
      <c r="B257" s="144" t="s">
        <v>81</v>
      </c>
      <c r="C257" s="145" t="s">
        <v>82</v>
      </c>
      <c r="D257" s="146" t="s">
        <v>83</v>
      </c>
      <c r="E257" s="147" t="s">
        <v>81</v>
      </c>
      <c r="F257" s="145" t="s">
        <v>84</v>
      </c>
      <c r="G257" s="148" t="s">
        <v>85</v>
      </c>
      <c r="H257" s="149" t="s">
        <v>81</v>
      </c>
      <c r="I257" s="145" t="s">
        <v>84</v>
      </c>
      <c r="J257" s="150" t="s">
        <v>85</v>
      </c>
      <c r="K257" s="149" t="s">
        <v>81</v>
      </c>
      <c r="L257" s="145" t="s">
        <v>84</v>
      </c>
      <c r="M257" s="150" t="s">
        <v>85</v>
      </c>
      <c r="N257" s="149" t="s">
        <v>81</v>
      </c>
      <c r="O257" s="145" t="s">
        <v>84</v>
      </c>
      <c r="P257" s="150" t="s">
        <v>85</v>
      </c>
      <c r="Q257" s="149" t="s">
        <v>81</v>
      </c>
      <c r="R257" s="145" t="s">
        <v>84</v>
      </c>
      <c r="S257" s="151" t="s">
        <v>85</v>
      </c>
    </row>
    <row r="258" spans="2:19" s="395" customFormat="1" ht="15" customHeight="1">
      <c r="B258" s="417" t="s">
        <v>317</v>
      </c>
      <c r="C258" s="418">
        <v>620</v>
      </c>
      <c r="D258" s="700">
        <f>G258+J258+M258+P258+S258</f>
        <v>0</v>
      </c>
      <c r="E258" s="419" t="s">
        <v>317</v>
      </c>
      <c r="F258" s="418">
        <v>600</v>
      </c>
      <c r="G258" s="420"/>
      <c r="H258" s="421" t="s">
        <v>318</v>
      </c>
      <c r="I258" s="418">
        <v>10</v>
      </c>
      <c r="J258" s="420"/>
      <c r="K258" s="421"/>
      <c r="L258" s="418"/>
      <c r="M258" s="420"/>
      <c r="N258" s="421"/>
      <c r="O258" s="418"/>
      <c r="P258" s="420"/>
      <c r="Q258" s="421" t="s">
        <v>318</v>
      </c>
      <c r="R258" s="457">
        <v>10</v>
      </c>
      <c r="S258" s="458"/>
    </row>
    <row r="259" spans="2:19" s="395" customFormat="1" ht="15" customHeight="1">
      <c r="B259" s="423" t="s">
        <v>319</v>
      </c>
      <c r="C259" s="424">
        <v>770</v>
      </c>
      <c r="D259" s="701">
        <f>G259+J259+M259+P259+S259</f>
        <v>0</v>
      </c>
      <c r="E259" s="426" t="s">
        <v>319</v>
      </c>
      <c r="F259" s="424">
        <v>730</v>
      </c>
      <c r="G259" s="430"/>
      <c r="H259" s="431" t="s">
        <v>320</v>
      </c>
      <c r="I259" s="424">
        <v>10</v>
      </c>
      <c r="J259" s="430"/>
      <c r="K259" s="431" t="s">
        <v>320</v>
      </c>
      <c r="L259" s="424">
        <v>10</v>
      </c>
      <c r="M259" s="430"/>
      <c r="N259" s="431" t="s">
        <v>320</v>
      </c>
      <c r="O259" s="424">
        <v>10</v>
      </c>
      <c r="P259" s="430"/>
      <c r="Q259" s="431" t="s">
        <v>320</v>
      </c>
      <c r="R259" s="432">
        <v>10</v>
      </c>
      <c r="S259" s="433"/>
    </row>
    <row r="260" spans="2:19" s="395" customFormat="1" ht="15" customHeight="1">
      <c r="B260" s="436"/>
      <c r="C260" s="429"/>
      <c r="D260" s="437"/>
      <c r="E260" s="438"/>
      <c r="F260" s="429"/>
      <c r="G260" s="435"/>
      <c r="H260" s="428"/>
      <c r="I260" s="429"/>
      <c r="J260" s="435"/>
      <c r="K260" s="428"/>
      <c r="L260" s="429"/>
      <c r="M260" s="435"/>
      <c r="N260" s="428"/>
      <c r="O260" s="429"/>
      <c r="P260" s="435"/>
      <c r="Q260" s="428"/>
      <c r="R260" s="429"/>
      <c r="S260" s="459"/>
    </row>
    <row r="261" spans="2:19" s="395" customFormat="1" ht="15" customHeight="1" thickBot="1">
      <c r="B261" s="283" t="s">
        <v>228</v>
      </c>
      <c r="C261" s="460">
        <f>SUM(C258:C260)</f>
        <v>1390</v>
      </c>
      <c r="D261" s="461">
        <f>SUM(D258:D260)</f>
        <v>0</v>
      </c>
      <c r="E261" s="286" t="s">
        <v>229</v>
      </c>
      <c r="F261" s="439">
        <f>SUM(F258:F260)</f>
        <v>1330</v>
      </c>
      <c r="G261" s="439">
        <f>SUM(G258:G260)</f>
        <v>0</v>
      </c>
      <c r="H261" s="289" t="s">
        <v>230</v>
      </c>
      <c r="I261" s="439">
        <f>SUM(I258:I260)</f>
        <v>20</v>
      </c>
      <c r="J261" s="439">
        <f>SUM(J258:J260)</f>
        <v>0</v>
      </c>
      <c r="K261" s="291" t="s">
        <v>231</v>
      </c>
      <c r="L261" s="439">
        <f>SUM(L258:L260)</f>
        <v>10</v>
      </c>
      <c r="M261" s="439">
        <f>SUM(M258:M260)</f>
        <v>0</v>
      </c>
      <c r="N261" s="289" t="s">
        <v>232</v>
      </c>
      <c r="O261" s="460">
        <f>SUM(O258:O260)</f>
        <v>10</v>
      </c>
      <c r="P261" s="439">
        <f>SUM(P258:P260)</f>
        <v>0</v>
      </c>
      <c r="Q261" s="289" t="s">
        <v>233</v>
      </c>
      <c r="R261" s="460">
        <f>SUM(R258:R260)</f>
        <v>20</v>
      </c>
      <c r="S261" s="462">
        <f>SUM(S258:S260)</f>
        <v>0</v>
      </c>
    </row>
    <row r="262" spans="2:19" s="395" customFormat="1" ht="10.5" customHeight="1">
      <c r="B262" s="463"/>
      <c r="C262" s="464"/>
      <c r="D262" s="342"/>
      <c r="E262" s="451"/>
      <c r="F262" s="452"/>
      <c r="G262" s="342"/>
      <c r="H262" s="451"/>
      <c r="I262" s="452"/>
      <c r="J262" s="342"/>
      <c r="K262" s="451"/>
      <c r="L262" s="452"/>
      <c r="M262" s="342"/>
      <c r="N262" s="120"/>
      <c r="O262" s="831"/>
      <c r="P262" s="832"/>
      <c r="Q262" s="120"/>
      <c r="R262" s="817"/>
      <c r="S262" s="818"/>
    </row>
    <row r="263" spans="2:19" s="395" customFormat="1" ht="18" customHeight="1">
      <c r="B263" s="413" t="s">
        <v>321</v>
      </c>
      <c r="C263" s="453"/>
      <c r="D263" s="126" t="s">
        <v>69</v>
      </c>
      <c r="E263" s="126">
        <f>+G276+J276+M276+P276+S276</f>
        <v>0</v>
      </c>
      <c r="F263" s="126" t="s">
        <v>249</v>
      </c>
      <c r="G263" s="126">
        <f>県下新聞別集計!S17</f>
        <v>8540</v>
      </c>
      <c r="H263" s="251"/>
      <c r="I263" s="454"/>
      <c r="J263" s="455"/>
      <c r="K263" s="456"/>
      <c r="L263" s="453"/>
      <c r="M263" s="455"/>
      <c r="N263" s="456"/>
      <c r="O263" s="465"/>
      <c r="P263" s="466"/>
      <c r="Q263" s="456"/>
      <c r="R263" s="465"/>
      <c r="S263" s="132" t="s">
        <v>74</v>
      </c>
    </row>
    <row r="264" spans="2:19" s="119" customFormat="1" ht="10.5" customHeight="1" thickBot="1">
      <c r="B264" s="120"/>
      <c r="C264" s="120"/>
      <c r="D264" s="351"/>
      <c r="E264" s="120"/>
      <c r="F264" s="120"/>
      <c r="G264" s="351"/>
      <c r="H264" s="120"/>
      <c r="I264" s="120"/>
      <c r="J264" s="351"/>
      <c r="K264" s="120"/>
      <c r="L264" s="120"/>
      <c r="M264" s="351"/>
      <c r="N264" s="120"/>
      <c r="O264" s="121"/>
      <c r="P264" s="122"/>
      <c r="Q264" s="120"/>
      <c r="R264" s="121"/>
      <c r="S264" s="122"/>
    </row>
    <row r="265" spans="2:19" s="395" customFormat="1" ht="15" customHeight="1">
      <c r="B265" s="133" t="s">
        <v>75</v>
      </c>
      <c r="C265" s="134"/>
      <c r="D265" s="135"/>
      <c r="E265" s="136" t="s">
        <v>76</v>
      </c>
      <c r="F265" s="137"/>
      <c r="G265" s="138"/>
      <c r="H265" s="139" t="s">
        <v>77</v>
      </c>
      <c r="I265" s="137"/>
      <c r="J265" s="138"/>
      <c r="K265" s="140" t="s">
        <v>78</v>
      </c>
      <c r="L265" s="137"/>
      <c r="M265" s="141"/>
      <c r="N265" s="140" t="s">
        <v>79</v>
      </c>
      <c r="O265" s="137"/>
      <c r="P265" s="141"/>
      <c r="Q265" s="142" t="s">
        <v>80</v>
      </c>
      <c r="R265" s="137"/>
      <c r="S265" s="143"/>
    </row>
    <row r="266" spans="2:19" s="131" customFormat="1" ht="15" customHeight="1">
      <c r="B266" s="144" t="s">
        <v>81</v>
      </c>
      <c r="C266" s="145" t="s">
        <v>82</v>
      </c>
      <c r="D266" s="146" t="s">
        <v>83</v>
      </c>
      <c r="E266" s="147" t="s">
        <v>81</v>
      </c>
      <c r="F266" s="145" t="s">
        <v>84</v>
      </c>
      <c r="G266" s="148" t="s">
        <v>85</v>
      </c>
      <c r="H266" s="149" t="s">
        <v>81</v>
      </c>
      <c r="I266" s="145" t="s">
        <v>84</v>
      </c>
      <c r="J266" s="150" t="s">
        <v>85</v>
      </c>
      <c r="K266" s="149" t="s">
        <v>81</v>
      </c>
      <c r="L266" s="145" t="s">
        <v>84</v>
      </c>
      <c r="M266" s="150" t="s">
        <v>85</v>
      </c>
      <c r="N266" s="149" t="s">
        <v>81</v>
      </c>
      <c r="O266" s="145" t="s">
        <v>84</v>
      </c>
      <c r="P266" s="150" t="s">
        <v>85</v>
      </c>
      <c r="Q266" s="149" t="s">
        <v>81</v>
      </c>
      <c r="R266" s="145" t="s">
        <v>84</v>
      </c>
      <c r="S266" s="151" t="s">
        <v>85</v>
      </c>
    </row>
    <row r="267" spans="2:19" s="395" customFormat="1" ht="15" customHeight="1">
      <c r="B267" s="417" t="s">
        <v>322</v>
      </c>
      <c r="C267" s="418">
        <v>2200</v>
      </c>
      <c r="D267" s="700">
        <f>G267+J267+M267+P267+S267</f>
        <v>0</v>
      </c>
      <c r="E267" s="419" t="s">
        <v>322</v>
      </c>
      <c r="F267" s="418">
        <v>1950</v>
      </c>
      <c r="G267" s="420"/>
      <c r="H267" s="421"/>
      <c r="I267" s="418"/>
      <c r="J267" s="420"/>
      <c r="K267" s="421" t="s">
        <v>323</v>
      </c>
      <c r="L267" s="418">
        <v>120</v>
      </c>
      <c r="M267" s="420"/>
      <c r="N267" s="421" t="s">
        <v>323</v>
      </c>
      <c r="O267" s="418">
        <v>50</v>
      </c>
      <c r="P267" s="420"/>
      <c r="Q267" s="421" t="s">
        <v>323</v>
      </c>
      <c r="R267" s="418">
        <v>80</v>
      </c>
      <c r="S267" s="422"/>
    </row>
    <row r="268" spans="2:19" s="395" customFormat="1" ht="15" customHeight="1">
      <c r="B268" s="423" t="s">
        <v>324</v>
      </c>
      <c r="C268" s="424">
        <v>1530</v>
      </c>
      <c r="D268" s="701">
        <f>G268+J268+M268+P268+S268</f>
        <v>0</v>
      </c>
      <c r="E268" s="426" t="s">
        <v>324</v>
      </c>
      <c r="F268" s="424">
        <v>1390</v>
      </c>
      <c r="G268" s="430"/>
      <c r="H268" s="431"/>
      <c r="I268" s="424"/>
      <c r="J268" s="430"/>
      <c r="K268" s="431" t="s">
        <v>325</v>
      </c>
      <c r="L268" s="424">
        <v>80</v>
      </c>
      <c r="M268" s="430"/>
      <c r="N268" s="431" t="s">
        <v>325</v>
      </c>
      <c r="O268" s="424">
        <v>20</v>
      </c>
      <c r="P268" s="430"/>
      <c r="Q268" s="431" t="s">
        <v>325</v>
      </c>
      <c r="R268" s="424">
        <v>40</v>
      </c>
      <c r="S268" s="467"/>
    </row>
    <row r="269" spans="2:19" s="395" customFormat="1" ht="15" customHeight="1">
      <c r="B269" s="417" t="s">
        <v>326</v>
      </c>
      <c r="C269" s="418">
        <v>1290</v>
      </c>
      <c r="D269" s="702">
        <f>G269+J269+M269+P269+S269</f>
        <v>0</v>
      </c>
      <c r="E269" s="419" t="s">
        <v>326</v>
      </c>
      <c r="F269" s="418">
        <v>1180</v>
      </c>
      <c r="G269" s="420"/>
      <c r="H269" s="421"/>
      <c r="I269" s="418"/>
      <c r="J269" s="420"/>
      <c r="K269" s="421" t="s">
        <v>327</v>
      </c>
      <c r="L269" s="418">
        <v>70</v>
      </c>
      <c r="M269" s="420"/>
      <c r="N269" s="421" t="s">
        <v>327</v>
      </c>
      <c r="O269" s="418">
        <v>20</v>
      </c>
      <c r="P269" s="420"/>
      <c r="Q269" s="421" t="s">
        <v>327</v>
      </c>
      <c r="R269" s="418">
        <v>20</v>
      </c>
      <c r="S269" s="422"/>
    </row>
    <row r="270" spans="2:19" s="395" customFormat="1" ht="15" customHeight="1">
      <c r="B270" s="423" t="s">
        <v>328</v>
      </c>
      <c r="C270" s="424">
        <v>1530</v>
      </c>
      <c r="D270" s="701">
        <f>G270+J270+M270+P270+S270</f>
        <v>0</v>
      </c>
      <c r="E270" s="426" t="s">
        <v>328</v>
      </c>
      <c r="F270" s="424">
        <v>1430</v>
      </c>
      <c r="G270" s="427"/>
      <c r="H270" s="428"/>
      <c r="I270" s="429"/>
      <c r="J270" s="430"/>
      <c r="K270" s="431" t="s">
        <v>329</v>
      </c>
      <c r="L270" s="424">
        <v>50</v>
      </c>
      <c r="M270" s="430"/>
      <c r="N270" s="431" t="s">
        <v>329</v>
      </c>
      <c r="O270" s="424">
        <v>10</v>
      </c>
      <c r="P270" s="430"/>
      <c r="Q270" s="431" t="s">
        <v>329</v>
      </c>
      <c r="R270" s="432">
        <v>40</v>
      </c>
      <c r="S270" s="433"/>
    </row>
    <row r="271" spans="2:19" s="395" customFormat="1" ht="15" customHeight="1" thickBot="1">
      <c r="B271" s="417" t="s">
        <v>330</v>
      </c>
      <c r="C271" s="418">
        <v>990</v>
      </c>
      <c r="D271" s="702">
        <f>G271+J271+M271+P271+S271</f>
        <v>0</v>
      </c>
      <c r="E271" s="468" t="s">
        <v>330</v>
      </c>
      <c r="F271" s="418">
        <v>950</v>
      </c>
      <c r="G271" s="469"/>
      <c r="H271" s="470"/>
      <c r="I271" s="471"/>
      <c r="J271" s="420"/>
      <c r="K271" s="421" t="s">
        <v>331</v>
      </c>
      <c r="L271" s="418">
        <v>20</v>
      </c>
      <c r="M271" s="469"/>
      <c r="N271" s="421" t="s">
        <v>331</v>
      </c>
      <c r="O271" s="457">
        <v>10</v>
      </c>
      <c r="P271" s="469"/>
      <c r="Q271" s="421" t="s">
        <v>331</v>
      </c>
      <c r="R271" s="457">
        <v>10</v>
      </c>
      <c r="S271" s="458"/>
    </row>
    <row r="272" spans="2:19" s="395" customFormat="1" ht="15" customHeight="1" thickBot="1">
      <c r="B272" s="423"/>
      <c r="C272" s="424"/>
      <c r="D272" s="425"/>
      <c r="E272" s="824" t="s">
        <v>192</v>
      </c>
      <c r="F272" s="825"/>
      <c r="G272" s="825"/>
      <c r="H272" s="825"/>
      <c r="I272" s="825"/>
      <c r="J272" s="825"/>
      <c r="K272" s="825"/>
      <c r="L272" s="825"/>
      <c r="M272" s="825"/>
      <c r="N272" s="825"/>
      <c r="O272" s="825"/>
      <c r="P272" s="825"/>
      <c r="Q272" s="825"/>
      <c r="R272" s="825"/>
      <c r="S272" s="826"/>
    </row>
    <row r="273" spans="2:19" s="395" customFormat="1" ht="15" customHeight="1">
      <c r="B273" s="423"/>
      <c r="C273" s="424"/>
      <c r="D273" s="425"/>
      <c r="E273" s="434"/>
      <c r="F273" s="424"/>
      <c r="G273" s="435"/>
      <c r="H273" s="431" t="s">
        <v>322</v>
      </c>
      <c r="I273" s="432">
        <v>700</v>
      </c>
      <c r="J273" s="430"/>
      <c r="K273" s="431"/>
      <c r="L273" s="424"/>
      <c r="M273" s="427"/>
      <c r="N273" s="431"/>
      <c r="O273" s="432"/>
      <c r="P273" s="427"/>
      <c r="Q273" s="431"/>
      <c r="R273" s="432"/>
      <c r="S273" s="433"/>
    </row>
    <row r="274" spans="2:19" s="395" customFormat="1" ht="15" customHeight="1">
      <c r="B274" s="423"/>
      <c r="C274" s="424"/>
      <c r="D274" s="425"/>
      <c r="E274" s="434"/>
      <c r="F274" s="424"/>
      <c r="G274" s="435"/>
      <c r="H274" s="431" t="s">
        <v>328</v>
      </c>
      <c r="I274" s="432">
        <v>300</v>
      </c>
      <c r="J274" s="430"/>
      <c r="K274" s="431"/>
      <c r="L274" s="424"/>
      <c r="M274" s="427"/>
      <c r="N274" s="431"/>
      <c r="O274" s="432"/>
      <c r="P274" s="427"/>
      <c r="Q274" s="431"/>
      <c r="R274" s="432"/>
      <c r="S274" s="433"/>
    </row>
    <row r="275" spans="2:19" s="395" customFormat="1" ht="15" customHeight="1">
      <c r="B275" s="436"/>
      <c r="C275" s="429"/>
      <c r="D275" s="437"/>
      <c r="E275" s="472"/>
      <c r="F275" s="429"/>
      <c r="G275" s="435"/>
      <c r="H275" s="431"/>
      <c r="I275" s="432"/>
      <c r="J275" s="427"/>
      <c r="K275" s="431"/>
      <c r="L275" s="432"/>
      <c r="M275" s="427"/>
      <c r="N275" s="428"/>
      <c r="O275" s="429"/>
      <c r="P275" s="427"/>
      <c r="Q275" s="431"/>
      <c r="R275" s="432"/>
      <c r="S275" s="433"/>
    </row>
    <row r="276" spans="2:19" s="395" customFormat="1" ht="15" customHeight="1" thickBot="1">
      <c r="B276" s="283" t="s">
        <v>228</v>
      </c>
      <c r="C276" s="439">
        <f>SUM(C267:C275)</f>
        <v>7540</v>
      </c>
      <c r="D276" s="473">
        <f>SUM(D267:D275)</f>
        <v>0</v>
      </c>
      <c r="E276" s="286" t="s">
        <v>229</v>
      </c>
      <c r="F276" s="439">
        <f>SUM(F267:F275)</f>
        <v>6900</v>
      </c>
      <c r="G276" s="439">
        <f>SUM(G267:G275)</f>
        <v>0</v>
      </c>
      <c r="H276" s="289" t="s">
        <v>230</v>
      </c>
      <c r="I276" s="439">
        <f>SUM(I267:I275)</f>
        <v>1000</v>
      </c>
      <c r="J276" s="439">
        <f>SUM(J267:J275)</f>
        <v>0</v>
      </c>
      <c r="K276" s="291" t="s">
        <v>231</v>
      </c>
      <c r="L276" s="439">
        <f>SUM(L267:L275)</f>
        <v>340</v>
      </c>
      <c r="M276" s="439">
        <f>SUM(M267:M275)</f>
        <v>0</v>
      </c>
      <c r="N276" s="289" t="s">
        <v>232</v>
      </c>
      <c r="O276" s="439">
        <f>SUM(O267:O275)</f>
        <v>110</v>
      </c>
      <c r="P276" s="439">
        <f>SUM(P267:P275)</f>
        <v>0</v>
      </c>
      <c r="Q276" s="289" t="s">
        <v>233</v>
      </c>
      <c r="R276" s="439">
        <f>SUM(R267:R275)</f>
        <v>190</v>
      </c>
      <c r="S276" s="441">
        <f>SUM(S267:S275)</f>
        <v>0</v>
      </c>
    </row>
    <row r="277" spans="2:19" s="395" customFormat="1" ht="15" hidden="1" customHeight="1" thickBot="1">
      <c r="B277" s="450"/>
      <c r="C277" s="446"/>
      <c r="D277" s="342"/>
      <c r="E277" s="451"/>
      <c r="F277" s="452"/>
      <c r="G277" s="342"/>
      <c r="H277" s="451"/>
      <c r="I277" s="452"/>
      <c r="J277" s="342"/>
      <c r="K277" s="451"/>
      <c r="L277" s="452"/>
      <c r="M277" s="342"/>
      <c r="N277" s="451"/>
      <c r="O277" s="452"/>
      <c r="P277" s="342"/>
      <c r="Q277" s="451"/>
      <c r="R277" s="452"/>
      <c r="S277" s="342"/>
    </row>
    <row r="278" spans="2:19" s="395" customFormat="1" ht="10.5" customHeight="1">
      <c r="B278" s="450"/>
      <c r="C278" s="446"/>
      <c r="D278" s="342"/>
      <c r="E278" s="451"/>
      <c r="F278" s="452"/>
      <c r="G278" s="342"/>
      <c r="H278" s="451"/>
      <c r="I278" s="452"/>
      <c r="J278" s="342"/>
      <c r="K278" s="451"/>
      <c r="L278" s="452"/>
      <c r="M278" s="342"/>
      <c r="N278" s="120"/>
      <c r="O278" s="831"/>
      <c r="P278" s="832"/>
      <c r="Q278" s="120"/>
      <c r="R278" s="817"/>
      <c r="S278" s="818"/>
    </row>
    <row r="279" spans="2:19" s="395" customFormat="1" ht="18" customHeight="1">
      <c r="B279" s="413" t="s">
        <v>332</v>
      </c>
      <c r="C279" s="414"/>
      <c r="D279" s="126" t="s">
        <v>69</v>
      </c>
      <c r="E279" s="126">
        <f>+G289+J289+M289+P289+S289</f>
        <v>0</v>
      </c>
      <c r="F279" s="126" t="s">
        <v>249</v>
      </c>
      <c r="G279" s="126">
        <f>県下新聞別集計!S18</f>
        <v>3600</v>
      </c>
      <c r="H279" s="251"/>
      <c r="I279" s="415"/>
      <c r="J279" s="416"/>
      <c r="L279" s="414"/>
      <c r="M279" s="416"/>
      <c r="O279" s="414"/>
      <c r="P279" s="416"/>
      <c r="R279" s="414"/>
      <c r="S279" s="132" t="s">
        <v>74</v>
      </c>
    </row>
    <row r="280" spans="2:19" s="119" customFormat="1" ht="10.5" customHeight="1" thickBot="1">
      <c r="B280" s="120"/>
      <c r="C280" s="120"/>
      <c r="D280" s="351"/>
      <c r="E280" s="120"/>
      <c r="F280" s="120"/>
      <c r="G280" s="351"/>
      <c r="H280" s="120"/>
      <c r="I280" s="120"/>
      <c r="J280" s="351"/>
      <c r="K280" s="120"/>
      <c r="L280" s="120"/>
      <c r="M280" s="351"/>
      <c r="N280" s="120"/>
      <c r="O280" s="120"/>
      <c r="P280" s="351"/>
      <c r="Q280" s="120"/>
      <c r="R280" s="120"/>
      <c r="S280" s="351"/>
    </row>
    <row r="281" spans="2:19" s="395" customFormat="1" ht="15">
      <c r="B281" s="133" t="s">
        <v>75</v>
      </c>
      <c r="C281" s="134"/>
      <c r="D281" s="135"/>
      <c r="E281" s="136" t="s">
        <v>76</v>
      </c>
      <c r="F281" s="137"/>
      <c r="G281" s="138"/>
      <c r="H281" s="139" t="s">
        <v>77</v>
      </c>
      <c r="I281" s="137"/>
      <c r="J281" s="138"/>
      <c r="K281" s="140" t="s">
        <v>78</v>
      </c>
      <c r="L281" s="137"/>
      <c r="M281" s="141"/>
      <c r="N281" s="140" t="s">
        <v>79</v>
      </c>
      <c r="O281" s="137"/>
      <c r="P281" s="141"/>
      <c r="Q281" s="142" t="s">
        <v>80</v>
      </c>
      <c r="R281" s="137"/>
      <c r="S281" s="143"/>
    </row>
    <row r="282" spans="2:19" s="131" customFormat="1" ht="15" customHeight="1">
      <c r="B282" s="144" t="s">
        <v>81</v>
      </c>
      <c r="C282" s="145" t="s">
        <v>82</v>
      </c>
      <c r="D282" s="146" t="s">
        <v>83</v>
      </c>
      <c r="E282" s="147" t="s">
        <v>81</v>
      </c>
      <c r="F282" s="145" t="s">
        <v>84</v>
      </c>
      <c r="G282" s="148" t="s">
        <v>85</v>
      </c>
      <c r="H282" s="149" t="s">
        <v>81</v>
      </c>
      <c r="I282" s="145" t="s">
        <v>84</v>
      </c>
      <c r="J282" s="150" t="s">
        <v>85</v>
      </c>
      <c r="K282" s="149" t="s">
        <v>81</v>
      </c>
      <c r="L282" s="145" t="s">
        <v>84</v>
      </c>
      <c r="M282" s="150" t="s">
        <v>85</v>
      </c>
      <c r="N282" s="149" t="s">
        <v>81</v>
      </c>
      <c r="O282" s="145" t="s">
        <v>84</v>
      </c>
      <c r="P282" s="150" t="s">
        <v>85</v>
      </c>
      <c r="Q282" s="149" t="s">
        <v>81</v>
      </c>
      <c r="R282" s="145" t="s">
        <v>84</v>
      </c>
      <c r="S282" s="151" t="s">
        <v>85</v>
      </c>
    </row>
    <row r="283" spans="2:19" s="395" customFormat="1" ht="15" customHeight="1">
      <c r="B283" s="417" t="s">
        <v>333</v>
      </c>
      <c r="C283" s="418">
        <v>2360</v>
      </c>
      <c r="D283" s="700">
        <f>G283+J283+M283+P283+S283</f>
        <v>0</v>
      </c>
      <c r="E283" s="419" t="s">
        <v>333</v>
      </c>
      <c r="F283" s="418">
        <v>2230</v>
      </c>
      <c r="G283" s="420"/>
      <c r="H283" s="421" t="s">
        <v>334</v>
      </c>
      <c r="I283" s="418">
        <v>30</v>
      </c>
      <c r="J283" s="420"/>
      <c r="K283" s="421" t="s">
        <v>334</v>
      </c>
      <c r="L283" s="418">
        <v>50</v>
      </c>
      <c r="M283" s="420"/>
      <c r="N283" s="421" t="s">
        <v>334</v>
      </c>
      <c r="O283" s="418">
        <v>20</v>
      </c>
      <c r="P283" s="420"/>
      <c r="Q283" s="421" t="s">
        <v>334</v>
      </c>
      <c r="R283" s="457">
        <v>30</v>
      </c>
      <c r="S283" s="458"/>
    </row>
    <row r="284" spans="2:19" s="395" customFormat="1" ht="15" customHeight="1" thickBot="1">
      <c r="B284" s="423" t="s">
        <v>335</v>
      </c>
      <c r="C284" s="424">
        <v>1200</v>
      </c>
      <c r="D284" s="701">
        <f>G284+J284+M284+P284+S284</f>
        <v>0</v>
      </c>
      <c r="E284" s="426" t="s">
        <v>335</v>
      </c>
      <c r="F284" s="424">
        <v>1150</v>
      </c>
      <c r="G284" s="430"/>
      <c r="H284" s="431" t="s">
        <v>336</v>
      </c>
      <c r="I284" s="424">
        <v>20</v>
      </c>
      <c r="J284" s="430"/>
      <c r="K284" s="431" t="s">
        <v>336</v>
      </c>
      <c r="L284" s="424">
        <v>10</v>
      </c>
      <c r="M284" s="430"/>
      <c r="N284" s="431" t="s">
        <v>336</v>
      </c>
      <c r="O284" s="424">
        <v>10</v>
      </c>
      <c r="P284" s="430"/>
      <c r="Q284" s="431" t="s">
        <v>336</v>
      </c>
      <c r="R284" s="432">
        <v>10</v>
      </c>
      <c r="S284" s="433"/>
    </row>
    <row r="285" spans="2:19" s="395" customFormat="1" ht="15" customHeight="1" thickBot="1">
      <c r="B285" s="423"/>
      <c r="C285" s="424"/>
      <c r="D285" s="425"/>
      <c r="E285" s="824" t="s">
        <v>192</v>
      </c>
      <c r="F285" s="825"/>
      <c r="G285" s="825"/>
      <c r="H285" s="825"/>
      <c r="I285" s="825"/>
      <c r="J285" s="825"/>
      <c r="K285" s="825"/>
      <c r="L285" s="825"/>
      <c r="M285" s="825"/>
      <c r="N285" s="825"/>
      <c r="O285" s="825"/>
      <c r="P285" s="825"/>
      <c r="Q285" s="825"/>
      <c r="R285" s="825"/>
      <c r="S285" s="826"/>
    </row>
    <row r="286" spans="2:19" s="395" customFormat="1" ht="15" customHeight="1">
      <c r="B286" s="423"/>
      <c r="C286" s="424"/>
      <c r="D286" s="425"/>
      <c r="E286" s="474"/>
      <c r="F286" s="424"/>
      <c r="G286" s="430"/>
      <c r="H286" s="431" t="s">
        <v>337</v>
      </c>
      <c r="I286" s="424">
        <v>20</v>
      </c>
      <c r="J286" s="430"/>
      <c r="K286" s="431" t="s">
        <v>338</v>
      </c>
      <c r="L286" s="424">
        <v>20</v>
      </c>
      <c r="M286" s="430"/>
      <c r="N286" s="428"/>
      <c r="O286" s="429"/>
      <c r="P286" s="430"/>
      <c r="Q286" s="431"/>
      <c r="R286" s="432"/>
      <c r="S286" s="433"/>
    </row>
    <row r="287" spans="2:19" s="395" customFormat="1" ht="15" customHeight="1">
      <c r="B287" s="423"/>
      <c r="C287" s="424"/>
      <c r="D287" s="425"/>
      <c r="E287" s="474"/>
      <c r="F287" s="424"/>
      <c r="G287" s="430"/>
      <c r="H287" s="431"/>
      <c r="I287" s="424"/>
      <c r="J287" s="430"/>
      <c r="K287" s="431"/>
      <c r="L287" s="424"/>
      <c r="M287" s="430"/>
      <c r="N287" s="428"/>
      <c r="O287" s="429"/>
      <c r="P287" s="430"/>
      <c r="Q287" s="428"/>
      <c r="R287" s="429"/>
      <c r="S287" s="459"/>
    </row>
    <row r="288" spans="2:19" s="395" customFormat="1" ht="15" customHeight="1">
      <c r="B288" s="475"/>
      <c r="C288" s="429"/>
      <c r="D288" s="437"/>
      <c r="E288" s="438"/>
      <c r="F288" s="429"/>
      <c r="G288" s="435"/>
      <c r="H288" s="428"/>
      <c r="I288" s="429"/>
      <c r="J288" s="435"/>
      <c r="K288" s="428"/>
      <c r="L288" s="429"/>
      <c r="M288" s="435"/>
      <c r="N288" s="428"/>
      <c r="O288" s="429"/>
      <c r="P288" s="435"/>
      <c r="Q288" s="428"/>
      <c r="R288" s="429"/>
      <c r="S288" s="459"/>
    </row>
    <row r="289" spans="2:19" s="395" customFormat="1" ht="15" customHeight="1" thickBot="1">
      <c r="B289" s="283" t="s">
        <v>228</v>
      </c>
      <c r="C289" s="439">
        <f>SUM(C283:C288)</f>
        <v>3560</v>
      </c>
      <c r="D289" s="473">
        <f>SUM(D283:D288)</f>
        <v>0</v>
      </c>
      <c r="E289" s="286" t="s">
        <v>229</v>
      </c>
      <c r="F289" s="439">
        <f>SUM(F283:F288)</f>
        <v>3380</v>
      </c>
      <c r="G289" s="439">
        <f>SUM(G283:G288)</f>
        <v>0</v>
      </c>
      <c r="H289" s="289" t="s">
        <v>230</v>
      </c>
      <c r="I289" s="439">
        <f>SUM(I283:I288)</f>
        <v>70</v>
      </c>
      <c r="J289" s="439">
        <f>SUM(J283:J288)</f>
        <v>0</v>
      </c>
      <c r="K289" s="291" t="s">
        <v>231</v>
      </c>
      <c r="L289" s="439">
        <f>SUM(L283:L288)</f>
        <v>80</v>
      </c>
      <c r="M289" s="439">
        <f>SUM(M283:M288)</f>
        <v>0</v>
      </c>
      <c r="N289" s="289" t="s">
        <v>232</v>
      </c>
      <c r="O289" s="439">
        <f>SUM(O283:O288)</f>
        <v>30</v>
      </c>
      <c r="P289" s="439">
        <f>SUM(P283:P288)</f>
        <v>0</v>
      </c>
      <c r="Q289" s="289" t="s">
        <v>233</v>
      </c>
      <c r="R289" s="439">
        <f>SUM(R283:R288)</f>
        <v>40</v>
      </c>
      <c r="S289" s="441">
        <f>SUM(S283:S288)</f>
        <v>0</v>
      </c>
    </row>
    <row r="290" spans="2:19" s="395" customFormat="1" ht="10.5" customHeight="1">
      <c r="B290" s="450"/>
      <c r="C290" s="446"/>
      <c r="D290" s="342"/>
      <c r="E290" s="451"/>
      <c r="F290" s="452"/>
      <c r="G290" s="342"/>
      <c r="H290" s="451"/>
      <c r="I290" s="452"/>
      <c r="J290" s="342"/>
      <c r="K290" s="451"/>
      <c r="L290" s="452"/>
      <c r="M290" s="342"/>
      <c r="N290" s="120"/>
      <c r="O290" s="831"/>
      <c r="P290" s="832"/>
      <c r="Q290" s="120"/>
      <c r="R290" s="817"/>
      <c r="S290" s="818"/>
    </row>
    <row r="291" spans="2:19" s="395" customFormat="1" ht="18" customHeight="1">
      <c r="B291" s="413" t="s">
        <v>339</v>
      </c>
      <c r="C291" s="453"/>
      <c r="D291" s="126" t="s">
        <v>69</v>
      </c>
      <c r="E291" s="126">
        <f>+G301+J301+M301+P301+S301</f>
        <v>0</v>
      </c>
      <c r="F291" s="126" t="s">
        <v>249</v>
      </c>
      <c r="G291" s="126">
        <f>県下新聞別集計!S19</f>
        <v>4430</v>
      </c>
      <c r="H291" s="251"/>
      <c r="I291" s="454"/>
      <c r="J291" s="455"/>
      <c r="K291" s="456"/>
      <c r="L291" s="453"/>
      <c r="M291" s="455"/>
      <c r="N291" s="456"/>
      <c r="O291" s="453"/>
      <c r="P291" s="455"/>
      <c r="Q291" s="456"/>
      <c r="R291" s="453"/>
      <c r="S291" s="132" t="s">
        <v>74</v>
      </c>
    </row>
    <row r="292" spans="2:19" s="119" customFormat="1" ht="10.5" customHeight="1" thickBot="1">
      <c r="B292" s="120"/>
      <c r="C292" s="120"/>
      <c r="D292" s="351"/>
      <c r="E292" s="120"/>
      <c r="F292" s="120"/>
      <c r="G292" s="351"/>
      <c r="H292" s="120"/>
      <c r="I292" s="120"/>
      <c r="J292" s="351"/>
      <c r="K292" s="120"/>
      <c r="L292" s="120"/>
      <c r="M292" s="351"/>
      <c r="N292" s="120"/>
      <c r="O292" s="120"/>
      <c r="P292" s="351"/>
      <c r="Q292" s="120"/>
      <c r="R292" s="120"/>
      <c r="S292" s="351"/>
    </row>
    <row r="293" spans="2:19" s="395" customFormat="1" ht="15" customHeight="1">
      <c r="B293" s="133" t="s">
        <v>75</v>
      </c>
      <c r="C293" s="134"/>
      <c r="D293" s="135"/>
      <c r="E293" s="136" t="s">
        <v>76</v>
      </c>
      <c r="F293" s="137"/>
      <c r="G293" s="138"/>
      <c r="H293" s="139" t="s">
        <v>77</v>
      </c>
      <c r="I293" s="137"/>
      <c r="J293" s="138"/>
      <c r="K293" s="140" t="s">
        <v>78</v>
      </c>
      <c r="L293" s="137"/>
      <c r="M293" s="141"/>
      <c r="N293" s="140" t="s">
        <v>79</v>
      </c>
      <c r="O293" s="137"/>
      <c r="P293" s="141"/>
      <c r="Q293" s="142" t="s">
        <v>80</v>
      </c>
      <c r="R293" s="137"/>
      <c r="S293" s="143"/>
    </row>
    <row r="294" spans="2:19" s="131" customFormat="1" ht="15" customHeight="1">
      <c r="B294" s="144" t="s">
        <v>81</v>
      </c>
      <c r="C294" s="145" t="s">
        <v>82</v>
      </c>
      <c r="D294" s="146" t="s">
        <v>83</v>
      </c>
      <c r="E294" s="147" t="s">
        <v>81</v>
      </c>
      <c r="F294" s="145" t="s">
        <v>84</v>
      </c>
      <c r="G294" s="148" t="s">
        <v>85</v>
      </c>
      <c r="H294" s="149" t="s">
        <v>81</v>
      </c>
      <c r="I294" s="145" t="s">
        <v>84</v>
      </c>
      <c r="J294" s="150" t="s">
        <v>85</v>
      </c>
      <c r="K294" s="149" t="s">
        <v>81</v>
      </c>
      <c r="L294" s="145" t="s">
        <v>84</v>
      </c>
      <c r="M294" s="150" t="s">
        <v>85</v>
      </c>
      <c r="N294" s="149" t="s">
        <v>81</v>
      </c>
      <c r="O294" s="145" t="s">
        <v>84</v>
      </c>
      <c r="P294" s="150" t="s">
        <v>85</v>
      </c>
      <c r="Q294" s="149" t="s">
        <v>81</v>
      </c>
      <c r="R294" s="145" t="s">
        <v>84</v>
      </c>
      <c r="S294" s="151" t="s">
        <v>85</v>
      </c>
    </row>
    <row r="295" spans="2:19" s="395" customFormat="1" ht="15" customHeight="1">
      <c r="B295" s="417" t="s">
        <v>340</v>
      </c>
      <c r="C295" s="418">
        <v>1460</v>
      </c>
      <c r="D295" s="700">
        <f>G295+J295+M295+P295+S295</f>
        <v>0</v>
      </c>
      <c r="E295" s="419" t="s">
        <v>340</v>
      </c>
      <c r="F295" s="418">
        <v>1340</v>
      </c>
      <c r="G295" s="420"/>
      <c r="H295" s="421"/>
      <c r="I295" s="418"/>
      <c r="J295" s="420"/>
      <c r="K295" s="421" t="s">
        <v>341</v>
      </c>
      <c r="L295" s="418">
        <v>70</v>
      </c>
      <c r="M295" s="420"/>
      <c r="N295" s="421" t="s">
        <v>341</v>
      </c>
      <c r="O295" s="418">
        <v>10</v>
      </c>
      <c r="P295" s="420"/>
      <c r="Q295" s="421" t="s">
        <v>341</v>
      </c>
      <c r="R295" s="418">
        <v>40</v>
      </c>
      <c r="S295" s="422"/>
    </row>
    <row r="296" spans="2:19" s="395" customFormat="1" ht="15" customHeight="1">
      <c r="B296" s="423" t="s">
        <v>342</v>
      </c>
      <c r="C296" s="424">
        <v>610</v>
      </c>
      <c r="D296" s="701">
        <f>G296+J296+M296+P296+S296</f>
        <v>0</v>
      </c>
      <c r="E296" s="426" t="s">
        <v>342</v>
      </c>
      <c r="F296" s="424">
        <v>580</v>
      </c>
      <c r="G296" s="430"/>
      <c r="H296" s="431"/>
      <c r="I296" s="424"/>
      <c r="J296" s="430"/>
      <c r="K296" s="431" t="s">
        <v>343</v>
      </c>
      <c r="L296" s="424">
        <v>10</v>
      </c>
      <c r="M296" s="430"/>
      <c r="N296" s="431" t="s">
        <v>343</v>
      </c>
      <c r="O296" s="424">
        <v>10</v>
      </c>
      <c r="P296" s="430"/>
      <c r="Q296" s="431" t="s">
        <v>343</v>
      </c>
      <c r="R296" s="424">
        <v>10</v>
      </c>
      <c r="S296" s="467"/>
    </row>
    <row r="297" spans="2:19" s="395" customFormat="1" ht="15" customHeight="1">
      <c r="B297" s="417" t="s">
        <v>344</v>
      </c>
      <c r="C297" s="418">
        <v>2260</v>
      </c>
      <c r="D297" s="702">
        <f>G297+J297+M297+P297+S297</f>
        <v>0</v>
      </c>
      <c r="E297" s="419" t="s">
        <v>344</v>
      </c>
      <c r="F297" s="418">
        <v>2150</v>
      </c>
      <c r="G297" s="469"/>
      <c r="H297" s="421" t="s">
        <v>345</v>
      </c>
      <c r="I297" s="418">
        <v>20</v>
      </c>
      <c r="J297" s="420"/>
      <c r="K297" s="421" t="s">
        <v>345</v>
      </c>
      <c r="L297" s="418">
        <v>60</v>
      </c>
      <c r="M297" s="420"/>
      <c r="N297" s="421" t="s">
        <v>345</v>
      </c>
      <c r="O297" s="418">
        <v>10</v>
      </c>
      <c r="P297" s="420"/>
      <c r="Q297" s="421" t="s">
        <v>345</v>
      </c>
      <c r="R297" s="457">
        <v>20</v>
      </c>
      <c r="S297" s="458"/>
    </row>
    <row r="298" spans="2:19" s="395" customFormat="1" ht="15" customHeight="1" thickBot="1">
      <c r="B298" s="423"/>
      <c r="C298" s="424"/>
      <c r="D298" s="425"/>
      <c r="E298" s="426"/>
      <c r="F298" s="424"/>
      <c r="G298" s="427"/>
      <c r="H298" s="431"/>
      <c r="I298" s="424"/>
      <c r="J298" s="427"/>
      <c r="K298" s="431"/>
      <c r="L298" s="424"/>
      <c r="M298" s="427"/>
      <c r="N298" s="431"/>
      <c r="O298" s="424"/>
      <c r="P298" s="427"/>
      <c r="Q298" s="431"/>
      <c r="R298" s="432"/>
      <c r="S298" s="433"/>
    </row>
    <row r="299" spans="2:19" s="395" customFormat="1" ht="15" customHeight="1" thickBot="1">
      <c r="B299" s="423"/>
      <c r="C299" s="424"/>
      <c r="D299" s="425"/>
      <c r="E299" s="824" t="s">
        <v>192</v>
      </c>
      <c r="F299" s="825"/>
      <c r="G299" s="825"/>
      <c r="H299" s="825"/>
      <c r="I299" s="825"/>
      <c r="J299" s="825"/>
      <c r="K299" s="825"/>
      <c r="L299" s="825"/>
      <c r="M299" s="825"/>
      <c r="N299" s="825"/>
      <c r="O299" s="825"/>
      <c r="P299" s="825"/>
      <c r="Q299" s="825"/>
      <c r="R299" s="825"/>
      <c r="S299" s="826"/>
    </row>
    <row r="300" spans="2:19" s="395" customFormat="1" ht="15" customHeight="1">
      <c r="B300" s="423"/>
      <c r="C300" s="424"/>
      <c r="D300" s="425"/>
      <c r="E300" s="474"/>
      <c r="F300" s="424"/>
      <c r="G300" s="430"/>
      <c r="H300" s="431" t="s">
        <v>340</v>
      </c>
      <c r="I300" s="424">
        <v>100</v>
      </c>
      <c r="J300" s="430"/>
      <c r="K300" s="431"/>
      <c r="L300" s="424"/>
      <c r="M300" s="430"/>
      <c r="N300" s="428"/>
      <c r="O300" s="429"/>
      <c r="P300" s="430"/>
      <c r="Q300" s="431"/>
      <c r="R300" s="432"/>
      <c r="S300" s="433"/>
    </row>
    <row r="301" spans="2:19" s="395" customFormat="1" ht="13.8" thickBot="1">
      <c r="B301" s="283" t="s">
        <v>228</v>
      </c>
      <c r="C301" s="439">
        <f>SUM(C295:C300)</f>
        <v>4330</v>
      </c>
      <c r="D301" s="473">
        <f>SUM(D295:D300)</f>
        <v>0</v>
      </c>
      <c r="E301" s="286" t="s">
        <v>229</v>
      </c>
      <c r="F301" s="439">
        <f>SUM(F295:F300)</f>
        <v>4070</v>
      </c>
      <c r="G301" s="439">
        <f>SUM(G295:G300)</f>
        <v>0</v>
      </c>
      <c r="H301" s="289" t="s">
        <v>230</v>
      </c>
      <c r="I301" s="439">
        <f>SUM(I295:I300)</f>
        <v>120</v>
      </c>
      <c r="J301" s="439">
        <f>SUM(J295:J300)</f>
        <v>0</v>
      </c>
      <c r="K301" s="291" t="s">
        <v>231</v>
      </c>
      <c r="L301" s="439">
        <f>SUM(L295:L300)</f>
        <v>140</v>
      </c>
      <c r="M301" s="439">
        <f>SUM(M295:M300)</f>
        <v>0</v>
      </c>
      <c r="N301" s="289" t="s">
        <v>232</v>
      </c>
      <c r="O301" s="460">
        <f>SUM(O295:O300)</f>
        <v>30</v>
      </c>
      <c r="P301" s="439">
        <f>SUM(P295:P300)</f>
        <v>0</v>
      </c>
      <c r="Q301" s="289" t="s">
        <v>233</v>
      </c>
      <c r="R301" s="460">
        <f>SUM(R295:R300)</f>
        <v>70</v>
      </c>
      <c r="S301" s="462">
        <f>SUM(S295:S300)</f>
        <v>0</v>
      </c>
    </row>
    <row r="302" spans="2:19" s="395" customFormat="1" ht="15.6" thickBot="1">
      <c r="B302" s="392"/>
      <c r="C302" s="446"/>
      <c r="D302" s="447"/>
      <c r="E302" s="445"/>
      <c r="F302" s="446"/>
      <c r="G302" s="447"/>
      <c r="H302" s="445"/>
      <c r="I302" s="446"/>
      <c r="J302" s="447"/>
      <c r="K302" s="445"/>
      <c r="L302" s="446"/>
      <c r="M302" s="447"/>
      <c r="N302" s="120"/>
      <c r="O302" s="831"/>
      <c r="P302" s="832"/>
      <c r="Q302" s="120"/>
      <c r="R302" s="817">
        <v>46082</v>
      </c>
      <c r="S302" s="818"/>
    </row>
    <row r="303" spans="2:19" s="395" customFormat="1" ht="15" hidden="1" thickBot="1">
      <c r="B303" s="392"/>
      <c r="C303" s="446"/>
      <c r="D303" s="447"/>
      <c r="E303" s="445"/>
      <c r="F303" s="446"/>
      <c r="G303" s="447"/>
      <c r="H303" s="445"/>
      <c r="I303" s="446"/>
      <c r="J303" s="447"/>
      <c r="K303" s="445"/>
      <c r="L303" s="446"/>
      <c r="M303" s="447"/>
      <c r="N303" s="833"/>
      <c r="O303" s="833"/>
      <c r="P303" s="833"/>
      <c r="Q303" s="833"/>
      <c r="R303" s="833"/>
      <c r="S303" s="833"/>
    </row>
    <row r="304" spans="2:19" s="395" customFormat="1" ht="16.8" hidden="1" thickBot="1">
      <c r="B304" s="392"/>
      <c r="C304" s="446"/>
      <c r="D304" s="447"/>
      <c r="E304" s="445"/>
      <c r="F304" s="446"/>
      <c r="G304" s="447"/>
      <c r="H304" s="445"/>
      <c r="I304" s="446"/>
      <c r="J304" s="447"/>
      <c r="K304" s="445"/>
      <c r="L304" s="446"/>
      <c r="M304" s="447"/>
      <c r="N304" s="445"/>
      <c r="O304" s="476"/>
      <c r="P304" s="477"/>
      <c r="Q304" s="445"/>
      <c r="R304" s="476"/>
      <c r="S304" s="477"/>
    </row>
    <row r="305" spans="2:19" s="395" customFormat="1" ht="16.8" hidden="1" thickBot="1">
      <c r="B305" s="392"/>
      <c r="C305" s="446"/>
      <c r="D305" s="447"/>
      <c r="E305" s="445"/>
      <c r="F305" s="446"/>
      <c r="G305" s="447"/>
      <c r="H305" s="445"/>
      <c r="I305" s="446"/>
      <c r="J305" s="447"/>
      <c r="K305" s="445"/>
      <c r="L305" s="446"/>
      <c r="M305" s="447"/>
      <c r="N305" s="445"/>
      <c r="O305" s="476"/>
      <c r="P305" s="477"/>
      <c r="Q305" s="445"/>
      <c r="R305" s="476"/>
      <c r="S305" s="477"/>
    </row>
    <row r="306" spans="2:19" s="395" customFormat="1" ht="16.8" hidden="1" thickBot="1">
      <c r="B306" s="392"/>
      <c r="C306" s="446"/>
      <c r="D306" s="447"/>
      <c r="E306" s="445"/>
      <c r="F306" s="446"/>
      <c r="G306" s="447"/>
      <c r="H306" s="445"/>
      <c r="I306" s="446"/>
      <c r="J306" s="447"/>
      <c r="K306" s="445"/>
      <c r="L306" s="446"/>
      <c r="M306" s="447"/>
      <c r="N306" s="445"/>
      <c r="O306" s="476"/>
      <c r="P306" s="477"/>
      <c r="Q306" s="445"/>
      <c r="R306" s="476"/>
      <c r="S306" s="477"/>
    </row>
    <row r="307" spans="2:19" s="395" customFormat="1" ht="16.8" hidden="1" thickBot="1">
      <c r="B307" s="392"/>
      <c r="C307" s="446"/>
      <c r="D307" s="447"/>
      <c r="E307" s="445"/>
      <c r="F307" s="446"/>
      <c r="G307" s="447"/>
      <c r="H307" s="445"/>
      <c r="I307" s="446"/>
      <c r="J307" s="447"/>
      <c r="K307" s="445"/>
      <c r="L307" s="446"/>
      <c r="M307" s="447"/>
      <c r="N307" s="445"/>
      <c r="O307" s="476"/>
      <c r="P307" s="477"/>
      <c r="Q307" s="445"/>
      <c r="R307" s="476"/>
      <c r="S307" s="477"/>
    </row>
    <row r="308" spans="2:19" s="395" customFormat="1" ht="16.8" hidden="1" thickBot="1">
      <c r="B308" s="392"/>
      <c r="C308" s="446"/>
      <c r="D308" s="447"/>
      <c r="E308" s="445"/>
      <c r="F308" s="446"/>
      <c r="G308" s="447"/>
      <c r="H308" s="445"/>
      <c r="I308" s="446"/>
      <c r="J308" s="447"/>
      <c r="K308" s="445"/>
      <c r="L308" s="446"/>
      <c r="M308" s="447"/>
      <c r="N308" s="445"/>
      <c r="O308" s="476"/>
      <c r="P308" s="477"/>
      <c r="Q308" s="445"/>
      <c r="R308" s="476"/>
      <c r="S308" s="477"/>
    </row>
    <row r="309" spans="2:19" s="395" customFormat="1" ht="16.8" hidden="1" thickBot="1">
      <c r="B309" s="392"/>
      <c r="C309" s="446"/>
      <c r="D309" s="447"/>
      <c r="E309" s="445"/>
      <c r="F309" s="446"/>
      <c r="G309" s="447"/>
      <c r="H309" s="445"/>
      <c r="I309" s="446"/>
      <c r="J309" s="447"/>
      <c r="K309" s="445"/>
      <c r="L309" s="446"/>
      <c r="M309" s="447"/>
      <c r="N309" s="445"/>
      <c r="O309" s="476"/>
      <c r="P309" s="477"/>
      <c r="Q309" s="445"/>
      <c r="R309" s="476"/>
      <c r="S309" s="477"/>
    </row>
    <row r="310" spans="2:19" s="110" customFormat="1">
      <c r="B310" s="99" t="s">
        <v>62</v>
      </c>
      <c r="C310" s="363"/>
      <c r="D310" s="364"/>
      <c r="E310" s="100"/>
      <c r="F310" s="363"/>
      <c r="G310" s="363"/>
      <c r="H310" s="100"/>
      <c r="I310" s="365" t="s">
        <v>63</v>
      </c>
      <c r="J310" s="366"/>
      <c r="K310" s="104"/>
      <c r="L310" s="367"/>
      <c r="M310" s="368"/>
      <c r="N310" s="106"/>
      <c r="O310" s="107" t="s">
        <v>64</v>
      </c>
      <c r="P310" s="108"/>
      <c r="Q310" s="100"/>
      <c r="R310" s="108"/>
      <c r="S310" s="109"/>
    </row>
    <row r="311" spans="2:19" s="110" customFormat="1" ht="21" customHeight="1" thickBot="1">
      <c r="B311" s="111" t="s">
        <v>65</v>
      </c>
      <c r="C311" s="369"/>
      <c r="D311" s="370">
        <f>県下新聞別集計!T33</f>
        <v>0</v>
      </c>
      <c r="E311" s="114"/>
      <c r="F311" s="371"/>
      <c r="G311" s="371"/>
      <c r="H311" s="114"/>
      <c r="I311" s="372" t="s">
        <v>66</v>
      </c>
      <c r="J311" s="373"/>
      <c r="K311" s="114"/>
      <c r="L311" s="371"/>
      <c r="M311" s="374"/>
      <c r="N311" s="118"/>
      <c r="O311" s="115" t="s">
        <v>67</v>
      </c>
      <c r="P311" s="819"/>
      <c r="Q311" s="820"/>
      <c r="R311" s="820"/>
      <c r="S311" s="821"/>
    </row>
    <row r="312" spans="2:19" s="395" customFormat="1" ht="10.5" customHeight="1">
      <c r="B312" s="445"/>
      <c r="C312" s="446"/>
      <c r="D312" s="447"/>
      <c r="E312" s="445"/>
      <c r="F312" s="446"/>
      <c r="G312" s="447"/>
      <c r="H312" s="445"/>
      <c r="I312" s="446"/>
      <c r="J312" s="447"/>
      <c r="K312" s="445"/>
      <c r="L312" s="446"/>
      <c r="M312" s="447"/>
      <c r="N312" s="445"/>
      <c r="O312" s="476"/>
      <c r="P312" s="477"/>
      <c r="Q312" s="445"/>
      <c r="R312" s="476"/>
      <c r="S312" s="477"/>
    </row>
    <row r="313" spans="2:19" s="395" customFormat="1" ht="18" customHeight="1">
      <c r="B313" s="478" t="s">
        <v>346</v>
      </c>
      <c r="C313" s="453"/>
      <c r="D313" s="126" t="s">
        <v>69</v>
      </c>
      <c r="E313" s="126">
        <f>+G320+J320+M320+P320+S320</f>
        <v>0</v>
      </c>
      <c r="F313" s="126" t="s">
        <v>249</v>
      </c>
      <c r="G313" s="126">
        <f>県下新聞別集計!S20</f>
        <v>1500</v>
      </c>
      <c r="H313" s="251"/>
      <c r="I313" s="454"/>
      <c r="J313" s="455"/>
      <c r="K313" s="456"/>
      <c r="L313" s="453"/>
      <c r="M313" s="455"/>
      <c r="N313" s="456"/>
      <c r="O313" s="465"/>
      <c r="P313" s="466"/>
      <c r="Q313" s="456"/>
      <c r="R313" s="465"/>
      <c r="S313" s="132" t="s">
        <v>74</v>
      </c>
    </row>
    <row r="314" spans="2:19" s="119" customFormat="1" ht="10.5" customHeight="1" thickBot="1">
      <c r="B314" s="120"/>
      <c r="C314" s="120"/>
      <c r="D314" s="351"/>
      <c r="E314" s="120"/>
      <c r="F314" s="120"/>
      <c r="G314" s="351"/>
      <c r="H314" s="120"/>
      <c r="I314" s="120"/>
      <c r="J314" s="351"/>
      <c r="K314" s="120"/>
      <c r="L314" s="120"/>
      <c r="M314" s="351"/>
      <c r="N314" s="120"/>
      <c r="O314" s="121"/>
      <c r="P314" s="122"/>
      <c r="Q314" s="120"/>
      <c r="R314" s="121"/>
      <c r="S314" s="122"/>
    </row>
    <row r="315" spans="2:19" s="395" customFormat="1" ht="15" customHeight="1">
      <c r="B315" s="133" t="s">
        <v>75</v>
      </c>
      <c r="C315" s="134"/>
      <c r="D315" s="135"/>
      <c r="E315" s="136" t="s">
        <v>76</v>
      </c>
      <c r="F315" s="137"/>
      <c r="G315" s="138"/>
      <c r="H315" s="139" t="s">
        <v>77</v>
      </c>
      <c r="I315" s="137"/>
      <c r="J315" s="138"/>
      <c r="K315" s="140" t="s">
        <v>78</v>
      </c>
      <c r="L315" s="137"/>
      <c r="M315" s="141"/>
      <c r="N315" s="140" t="s">
        <v>79</v>
      </c>
      <c r="O315" s="137"/>
      <c r="P315" s="141"/>
      <c r="Q315" s="142" t="s">
        <v>80</v>
      </c>
      <c r="R315" s="137"/>
      <c r="S315" s="143"/>
    </row>
    <row r="316" spans="2:19" s="131" customFormat="1" ht="15" customHeight="1">
      <c r="B316" s="144" t="s">
        <v>81</v>
      </c>
      <c r="C316" s="145" t="s">
        <v>82</v>
      </c>
      <c r="D316" s="146" t="s">
        <v>83</v>
      </c>
      <c r="E316" s="147" t="s">
        <v>81</v>
      </c>
      <c r="F316" s="145" t="s">
        <v>84</v>
      </c>
      <c r="G316" s="148" t="s">
        <v>85</v>
      </c>
      <c r="H316" s="149" t="s">
        <v>81</v>
      </c>
      <c r="I316" s="145" t="s">
        <v>84</v>
      </c>
      <c r="J316" s="150" t="s">
        <v>85</v>
      </c>
      <c r="K316" s="149" t="s">
        <v>81</v>
      </c>
      <c r="L316" s="145" t="s">
        <v>84</v>
      </c>
      <c r="M316" s="150" t="s">
        <v>85</v>
      </c>
      <c r="N316" s="149" t="s">
        <v>81</v>
      </c>
      <c r="O316" s="145" t="s">
        <v>84</v>
      </c>
      <c r="P316" s="150" t="s">
        <v>85</v>
      </c>
      <c r="Q316" s="149" t="s">
        <v>81</v>
      </c>
      <c r="R316" s="145" t="s">
        <v>84</v>
      </c>
      <c r="S316" s="151" t="s">
        <v>85</v>
      </c>
    </row>
    <row r="317" spans="2:19" s="395" customFormat="1" ht="15" customHeight="1">
      <c r="B317" s="479" t="s">
        <v>347</v>
      </c>
      <c r="C317" s="480">
        <v>1500</v>
      </c>
      <c r="D317" s="703">
        <f>G317+J317+M317+P317+S317</f>
        <v>0</v>
      </c>
      <c r="E317" s="482" t="s">
        <v>347</v>
      </c>
      <c r="F317" s="480">
        <v>1370</v>
      </c>
      <c r="G317" s="483"/>
      <c r="H317" s="484" t="s">
        <v>348</v>
      </c>
      <c r="I317" s="480">
        <v>60</v>
      </c>
      <c r="J317" s="483"/>
      <c r="K317" s="484" t="s">
        <v>348</v>
      </c>
      <c r="L317" s="480">
        <v>30</v>
      </c>
      <c r="M317" s="483"/>
      <c r="N317" s="484" t="s">
        <v>348</v>
      </c>
      <c r="O317" s="480">
        <v>10</v>
      </c>
      <c r="P317" s="483"/>
      <c r="Q317" s="484" t="s">
        <v>348</v>
      </c>
      <c r="R317" s="480">
        <v>30</v>
      </c>
      <c r="S317" s="485"/>
    </row>
    <row r="318" spans="2:19" s="395" customFormat="1" ht="15" customHeight="1">
      <c r="B318" s="486"/>
      <c r="C318" s="487"/>
      <c r="D318" s="488"/>
      <c r="E318" s="489"/>
      <c r="F318" s="487"/>
      <c r="G318" s="490"/>
      <c r="H318" s="491"/>
      <c r="I318" s="487"/>
      <c r="J318" s="490"/>
      <c r="K318" s="491"/>
      <c r="L318" s="487"/>
      <c r="M318" s="490"/>
      <c r="N318" s="491"/>
      <c r="O318" s="492"/>
      <c r="P318" s="490"/>
      <c r="Q318" s="491"/>
      <c r="R318" s="492"/>
      <c r="S318" s="493"/>
    </row>
    <row r="319" spans="2:19" s="395" customFormat="1" ht="15" customHeight="1">
      <c r="B319" s="494"/>
      <c r="C319" s="495"/>
      <c r="D319" s="496"/>
      <c r="E319" s="497"/>
      <c r="F319" s="495"/>
      <c r="G319" s="498"/>
      <c r="H319" s="499"/>
      <c r="I319" s="495"/>
      <c r="J319" s="498"/>
      <c r="K319" s="499"/>
      <c r="L319" s="495"/>
      <c r="M319" s="498"/>
      <c r="N319" s="499"/>
      <c r="O319" s="495"/>
      <c r="P319" s="498"/>
      <c r="Q319" s="499"/>
      <c r="R319" s="495"/>
      <c r="S319" s="500"/>
    </row>
    <row r="320" spans="2:19" s="395" customFormat="1" ht="15" customHeight="1" thickBot="1">
      <c r="B320" s="283" t="s">
        <v>228</v>
      </c>
      <c r="C320" s="439">
        <f>SUM(C317:C319)</f>
        <v>1500</v>
      </c>
      <c r="D320" s="473">
        <f>SUM(D317:D319)</f>
        <v>0</v>
      </c>
      <c r="E320" s="286" t="s">
        <v>229</v>
      </c>
      <c r="F320" s="439">
        <f>SUM(F317:F319)</f>
        <v>1370</v>
      </c>
      <c r="G320" s="439">
        <f>SUM(G317:G319)</f>
        <v>0</v>
      </c>
      <c r="H320" s="289" t="s">
        <v>230</v>
      </c>
      <c r="I320" s="439">
        <f>SUM(I317:I319)</f>
        <v>60</v>
      </c>
      <c r="J320" s="439">
        <f>SUM(J317:J319)</f>
        <v>0</v>
      </c>
      <c r="K320" s="291" t="s">
        <v>231</v>
      </c>
      <c r="L320" s="439">
        <f>SUM(L317:L319)</f>
        <v>30</v>
      </c>
      <c r="M320" s="439">
        <f>SUM(M317:M319)</f>
        <v>0</v>
      </c>
      <c r="N320" s="289" t="s">
        <v>232</v>
      </c>
      <c r="O320" s="439">
        <f>SUM(O317:O319)</f>
        <v>10</v>
      </c>
      <c r="P320" s="439">
        <f>SUM(P317:P319)</f>
        <v>0</v>
      </c>
      <c r="Q320" s="289" t="s">
        <v>233</v>
      </c>
      <c r="R320" s="439">
        <f>SUM(R317:R319)</f>
        <v>30</v>
      </c>
      <c r="S320" s="501">
        <f>SUM(S317:S319)</f>
        <v>0</v>
      </c>
    </row>
    <row r="321" spans="2:19" s="395" customFormat="1" ht="10.5" customHeight="1">
      <c r="B321" s="445"/>
      <c r="C321" s="446"/>
      <c r="D321" s="447"/>
      <c r="E321" s="445"/>
      <c r="F321" s="446"/>
      <c r="G321" s="447"/>
      <c r="H321" s="445"/>
      <c r="I321" s="446"/>
      <c r="J321" s="447"/>
      <c r="K321" s="445"/>
      <c r="L321" s="446"/>
      <c r="M321" s="447"/>
      <c r="N321" s="445"/>
      <c r="O321" s="476"/>
      <c r="P321" s="477"/>
      <c r="Q321" s="445"/>
      <c r="R321" s="476"/>
      <c r="S321" s="477"/>
    </row>
    <row r="322" spans="2:19" s="395" customFormat="1" ht="18" customHeight="1">
      <c r="B322" s="478" t="s">
        <v>349</v>
      </c>
      <c r="C322" s="453"/>
      <c r="D322" s="126" t="s">
        <v>69</v>
      </c>
      <c r="E322" s="126">
        <f>+G336+J336+M336+P336+S336</f>
        <v>0</v>
      </c>
      <c r="F322" s="126" t="s">
        <v>249</v>
      </c>
      <c r="G322" s="126">
        <f>県下新聞別集計!S21</f>
        <v>11910</v>
      </c>
      <c r="H322" s="251"/>
      <c r="I322" s="454"/>
      <c r="J322" s="455"/>
      <c r="K322" s="456"/>
      <c r="L322" s="453"/>
      <c r="M322" s="455"/>
      <c r="N322" s="456"/>
      <c r="O322" s="453"/>
      <c r="P322" s="455"/>
      <c r="Q322" s="456"/>
      <c r="R322" s="453"/>
      <c r="S322" s="132" t="s">
        <v>74</v>
      </c>
    </row>
    <row r="323" spans="2:19" s="119" customFormat="1" ht="10.5" customHeight="1" thickBot="1">
      <c r="B323" s="120"/>
      <c r="C323" s="120"/>
      <c r="D323" s="351"/>
      <c r="E323" s="120"/>
      <c r="F323" s="120"/>
      <c r="G323" s="351"/>
      <c r="H323" s="120"/>
      <c r="I323" s="120"/>
      <c r="J323" s="351"/>
      <c r="K323" s="120"/>
      <c r="L323" s="120"/>
      <c r="M323" s="351"/>
      <c r="N323" s="120"/>
      <c r="O323" s="121"/>
      <c r="P323" s="122"/>
      <c r="Q323" s="120"/>
      <c r="R323" s="121"/>
      <c r="S323" s="122"/>
    </row>
    <row r="324" spans="2:19" s="395" customFormat="1" ht="15" customHeight="1">
      <c r="B324" s="133" t="s">
        <v>75</v>
      </c>
      <c r="C324" s="134"/>
      <c r="D324" s="135"/>
      <c r="E324" s="136" t="s">
        <v>76</v>
      </c>
      <c r="F324" s="137"/>
      <c r="G324" s="138"/>
      <c r="H324" s="139" t="s">
        <v>77</v>
      </c>
      <c r="I324" s="137"/>
      <c r="J324" s="138"/>
      <c r="K324" s="140" t="s">
        <v>78</v>
      </c>
      <c r="L324" s="137"/>
      <c r="M324" s="141"/>
      <c r="N324" s="140" t="s">
        <v>79</v>
      </c>
      <c r="O324" s="137"/>
      <c r="P324" s="141"/>
      <c r="Q324" s="142" t="s">
        <v>80</v>
      </c>
      <c r="R324" s="137"/>
      <c r="S324" s="143"/>
    </row>
    <row r="325" spans="2:19" s="131" customFormat="1" ht="15" customHeight="1">
      <c r="B325" s="144" t="s">
        <v>81</v>
      </c>
      <c r="C325" s="145" t="s">
        <v>82</v>
      </c>
      <c r="D325" s="146" t="s">
        <v>83</v>
      </c>
      <c r="E325" s="147" t="s">
        <v>81</v>
      </c>
      <c r="F325" s="145" t="s">
        <v>84</v>
      </c>
      <c r="G325" s="148" t="s">
        <v>85</v>
      </c>
      <c r="H325" s="149" t="s">
        <v>81</v>
      </c>
      <c r="I325" s="145" t="s">
        <v>84</v>
      </c>
      <c r="J325" s="150" t="s">
        <v>85</v>
      </c>
      <c r="K325" s="149" t="s">
        <v>81</v>
      </c>
      <c r="L325" s="145" t="s">
        <v>84</v>
      </c>
      <c r="M325" s="150" t="s">
        <v>85</v>
      </c>
      <c r="N325" s="149" t="s">
        <v>81</v>
      </c>
      <c r="O325" s="145" t="s">
        <v>84</v>
      </c>
      <c r="P325" s="150" t="s">
        <v>85</v>
      </c>
      <c r="Q325" s="149" t="s">
        <v>81</v>
      </c>
      <c r="R325" s="145" t="s">
        <v>84</v>
      </c>
      <c r="S325" s="151" t="s">
        <v>85</v>
      </c>
    </row>
    <row r="326" spans="2:19" s="395" customFormat="1" ht="15" customHeight="1">
      <c r="B326" s="479" t="s">
        <v>350</v>
      </c>
      <c r="C326" s="480">
        <v>1890</v>
      </c>
      <c r="D326" s="704">
        <f t="shared" ref="D326:D331" si="3">G326+J326+M326+P326+S326</f>
        <v>0</v>
      </c>
      <c r="E326" s="502" t="s">
        <v>350</v>
      </c>
      <c r="F326" s="480">
        <v>1770</v>
      </c>
      <c r="G326" s="483"/>
      <c r="H326" s="484"/>
      <c r="I326" s="480"/>
      <c r="J326" s="483"/>
      <c r="K326" s="484" t="s">
        <v>351</v>
      </c>
      <c r="L326" s="480">
        <v>80</v>
      </c>
      <c r="M326" s="483"/>
      <c r="N326" s="484" t="s">
        <v>351</v>
      </c>
      <c r="O326" s="480">
        <v>10</v>
      </c>
      <c r="P326" s="483"/>
      <c r="Q326" s="484" t="s">
        <v>351</v>
      </c>
      <c r="R326" s="480">
        <v>30</v>
      </c>
      <c r="S326" s="485"/>
    </row>
    <row r="327" spans="2:19" s="395" customFormat="1" ht="15" customHeight="1">
      <c r="B327" s="486" t="s">
        <v>352</v>
      </c>
      <c r="C327" s="487">
        <v>3010</v>
      </c>
      <c r="D327" s="705">
        <f t="shared" si="3"/>
        <v>0</v>
      </c>
      <c r="E327" s="489" t="s">
        <v>352</v>
      </c>
      <c r="F327" s="487">
        <v>2810</v>
      </c>
      <c r="G327" s="490"/>
      <c r="H327" s="491"/>
      <c r="I327" s="487"/>
      <c r="J327" s="490"/>
      <c r="K327" s="491" t="s">
        <v>353</v>
      </c>
      <c r="L327" s="487">
        <v>110</v>
      </c>
      <c r="M327" s="490"/>
      <c r="N327" s="491" t="s">
        <v>353</v>
      </c>
      <c r="O327" s="487">
        <v>20</v>
      </c>
      <c r="P327" s="490"/>
      <c r="Q327" s="491" t="s">
        <v>353</v>
      </c>
      <c r="R327" s="492">
        <v>70</v>
      </c>
      <c r="S327" s="493"/>
    </row>
    <row r="328" spans="2:19" s="395" customFormat="1" ht="15" customHeight="1">
      <c r="B328" s="479" t="s">
        <v>354</v>
      </c>
      <c r="C328" s="480">
        <v>1960</v>
      </c>
      <c r="D328" s="703">
        <f t="shared" si="3"/>
        <v>0</v>
      </c>
      <c r="E328" s="502" t="s">
        <v>354</v>
      </c>
      <c r="F328" s="480">
        <v>1850</v>
      </c>
      <c r="G328" s="483"/>
      <c r="H328" s="484"/>
      <c r="I328" s="480"/>
      <c r="J328" s="483"/>
      <c r="K328" s="484" t="s">
        <v>355</v>
      </c>
      <c r="L328" s="480">
        <v>70</v>
      </c>
      <c r="M328" s="483"/>
      <c r="N328" s="484" t="s">
        <v>355</v>
      </c>
      <c r="O328" s="480">
        <v>10</v>
      </c>
      <c r="P328" s="483"/>
      <c r="Q328" s="484" t="s">
        <v>355</v>
      </c>
      <c r="R328" s="503">
        <v>30</v>
      </c>
      <c r="S328" s="504"/>
    </row>
    <row r="329" spans="2:19" s="395" customFormat="1" ht="15" customHeight="1">
      <c r="B329" s="486" t="s">
        <v>356</v>
      </c>
      <c r="C329" s="487">
        <v>1030</v>
      </c>
      <c r="D329" s="705">
        <f t="shared" si="3"/>
        <v>0</v>
      </c>
      <c r="E329" s="489" t="s">
        <v>356</v>
      </c>
      <c r="F329" s="487">
        <v>930</v>
      </c>
      <c r="G329" s="490"/>
      <c r="H329" s="491" t="s">
        <v>357</v>
      </c>
      <c r="I329" s="487">
        <v>30</v>
      </c>
      <c r="J329" s="490"/>
      <c r="K329" s="491" t="s">
        <v>357</v>
      </c>
      <c r="L329" s="487">
        <v>40</v>
      </c>
      <c r="M329" s="490"/>
      <c r="N329" s="491"/>
      <c r="O329" s="487"/>
      <c r="P329" s="490"/>
      <c r="Q329" s="491" t="s">
        <v>357</v>
      </c>
      <c r="R329" s="492">
        <v>30</v>
      </c>
      <c r="S329" s="493"/>
    </row>
    <row r="330" spans="2:19" s="395" customFormat="1" ht="15" customHeight="1">
      <c r="B330" s="479" t="s">
        <v>358</v>
      </c>
      <c r="C330" s="480">
        <v>1140</v>
      </c>
      <c r="D330" s="703">
        <f t="shared" si="3"/>
        <v>0</v>
      </c>
      <c r="E330" s="502" t="s">
        <v>358</v>
      </c>
      <c r="F330" s="480">
        <v>1020</v>
      </c>
      <c r="G330" s="483"/>
      <c r="H330" s="484"/>
      <c r="I330" s="480"/>
      <c r="J330" s="483"/>
      <c r="K330" s="484" t="s">
        <v>359</v>
      </c>
      <c r="L330" s="480">
        <v>70</v>
      </c>
      <c r="M330" s="483"/>
      <c r="N330" s="484" t="s">
        <v>359</v>
      </c>
      <c r="O330" s="480">
        <v>10</v>
      </c>
      <c r="P330" s="483"/>
      <c r="Q330" s="484" t="s">
        <v>359</v>
      </c>
      <c r="R330" s="503">
        <v>40</v>
      </c>
      <c r="S330" s="504"/>
    </row>
    <row r="331" spans="2:19" s="395" customFormat="1" ht="15" customHeight="1">
      <c r="B331" s="486" t="s">
        <v>360</v>
      </c>
      <c r="C331" s="487">
        <v>1840</v>
      </c>
      <c r="D331" s="705">
        <f t="shared" si="3"/>
        <v>0</v>
      </c>
      <c r="E331" s="489" t="s">
        <v>360</v>
      </c>
      <c r="F331" s="487">
        <v>1720</v>
      </c>
      <c r="G331" s="505"/>
      <c r="H331" s="499"/>
      <c r="I331" s="495"/>
      <c r="J331" s="505"/>
      <c r="K331" s="491" t="s">
        <v>361</v>
      </c>
      <c r="L331" s="492">
        <v>60</v>
      </c>
      <c r="M331" s="490"/>
      <c r="N331" s="491" t="s">
        <v>361</v>
      </c>
      <c r="O331" s="487">
        <v>30</v>
      </c>
      <c r="P331" s="490"/>
      <c r="Q331" s="491" t="s">
        <v>361</v>
      </c>
      <c r="R331" s="492">
        <v>30</v>
      </c>
      <c r="S331" s="493"/>
    </row>
    <row r="332" spans="2:19" s="395" customFormat="1" ht="15" customHeight="1" thickBot="1">
      <c r="B332" s="479"/>
      <c r="C332" s="480"/>
      <c r="D332" s="481"/>
      <c r="E332" s="502"/>
      <c r="F332" s="480"/>
      <c r="G332" s="506"/>
      <c r="H332" s="507"/>
      <c r="I332" s="508"/>
      <c r="J332" s="506"/>
      <c r="K332" s="484"/>
      <c r="L332" s="503"/>
      <c r="M332" s="506"/>
      <c r="N332" s="484"/>
      <c r="O332" s="503"/>
      <c r="P332" s="506"/>
      <c r="Q332" s="484"/>
      <c r="R332" s="503"/>
      <c r="S332" s="504"/>
    </row>
    <row r="333" spans="2:19" s="395" customFormat="1" ht="15" customHeight="1" thickBot="1">
      <c r="B333" s="486"/>
      <c r="C333" s="487"/>
      <c r="D333" s="488"/>
      <c r="E333" s="824" t="s">
        <v>192</v>
      </c>
      <c r="F333" s="825"/>
      <c r="G333" s="825"/>
      <c r="H333" s="825"/>
      <c r="I333" s="825"/>
      <c r="J333" s="825"/>
      <c r="K333" s="825"/>
      <c r="L333" s="825"/>
      <c r="M333" s="825"/>
      <c r="N333" s="825"/>
      <c r="O333" s="825"/>
      <c r="P333" s="825"/>
      <c r="Q333" s="825"/>
      <c r="R333" s="825"/>
      <c r="S333" s="826"/>
    </row>
    <row r="334" spans="2:19" s="395" customFormat="1" ht="15" customHeight="1">
      <c r="B334" s="486"/>
      <c r="C334" s="487"/>
      <c r="D334" s="488"/>
      <c r="E334" s="497"/>
      <c r="F334" s="495"/>
      <c r="G334" s="498"/>
      <c r="H334" s="491" t="s">
        <v>362</v>
      </c>
      <c r="I334" s="492">
        <v>710</v>
      </c>
      <c r="J334" s="505"/>
      <c r="K334" s="491"/>
      <c r="L334" s="492"/>
      <c r="M334" s="505"/>
      <c r="N334" s="499"/>
      <c r="O334" s="495"/>
      <c r="P334" s="498"/>
      <c r="Q334" s="499"/>
      <c r="R334" s="495"/>
      <c r="S334" s="500"/>
    </row>
    <row r="335" spans="2:19" s="395" customFormat="1" ht="15" customHeight="1">
      <c r="B335" s="494"/>
      <c r="C335" s="495"/>
      <c r="D335" s="496"/>
      <c r="E335" s="497"/>
      <c r="F335" s="495"/>
      <c r="G335" s="498"/>
      <c r="H335" s="491" t="s">
        <v>363</v>
      </c>
      <c r="I335" s="492">
        <v>330</v>
      </c>
      <c r="J335" s="505"/>
      <c r="K335" s="499"/>
      <c r="L335" s="495"/>
      <c r="M335" s="498"/>
      <c r="N335" s="499"/>
      <c r="O335" s="495"/>
      <c r="P335" s="498"/>
      <c r="Q335" s="499"/>
      <c r="R335" s="495"/>
      <c r="S335" s="500"/>
    </row>
    <row r="336" spans="2:19" s="395" customFormat="1" ht="15" customHeight="1" thickBot="1">
      <c r="B336" s="283" t="s">
        <v>228</v>
      </c>
      <c r="C336" s="439">
        <f>SUM(C326:C335)</f>
        <v>10870</v>
      </c>
      <c r="D336" s="473">
        <f>SUM(D326:D335)</f>
        <v>0</v>
      </c>
      <c r="E336" s="286" t="s">
        <v>229</v>
      </c>
      <c r="F336" s="439">
        <f>SUM(F326:F335)</f>
        <v>10100</v>
      </c>
      <c r="G336" s="439">
        <f>SUM(G326:G335)</f>
        <v>0</v>
      </c>
      <c r="H336" s="289" t="s">
        <v>230</v>
      </c>
      <c r="I336" s="439">
        <f>SUM(I326:I335)</f>
        <v>1070</v>
      </c>
      <c r="J336" s="439">
        <f>SUM(J326:J335)</f>
        <v>0</v>
      </c>
      <c r="K336" s="291" t="s">
        <v>231</v>
      </c>
      <c r="L336" s="439">
        <f>SUM(L326:L335)</f>
        <v>430</v>
      </c>
      <c r="M336" s="439">
        <f>SUM(M326:M335)</f>
        <v>0</v>
      </c>
      <c r="N336" s="289" t="s">
        <v>232</v>
      </c>
      <c r="O336" s="439">
        <f>SUM(O326:O335)</f>
        <v>80</v>
      </c>
      <c r="P336" s="439">
        <f>SUM(P326:P335)</f>
        <v>0</v>
      </c>
      <c r="Q336" s="289" t="s">
        <v>233</v>
      </c>
      <c r="R336" s="439">
        <f>SUM(R326:R335)</f>
        <v>230</v>
      </c>
      <c r="S336" s="501">
        <f>SUM(S326:S335)</f>
        <v>0</v>
      </c>
    </row>
    <row r="337" spans="2:19" s="395" customFormat="1" ht="10.5" customHeight="1">
      <c r="B337" s="445"/>
      <c r="C337" s="446"/>
      <c r="D337" s="447"/>
      <c r="E337" s="445"/>
      <c r="F337" s="446"/>
      <c r="G337" s="447"/>
      <c r="H337" s="445"/>
      <c r="I337" s="446"/>
      <c r="J337" s="447"/>
      <c r="K337" s="445"/>
      <c r="L337" s="446"/>
      <c r="M337" s="447"/>
      <c r="N337" s="445"/>
      <c r="O337" s="476"/>
      <c r="P337" s="477"/>
      <c r="Q337" s="445"/>
      <c r="R337" s="476"/>
      <c r="S337" s="477"/>
    </row>
    <row r="338" spans="2:19" s="395" customFormat="1" ht="18" customHeight="1">
      <c r="B338" s="478" t="s">
        <v>364</v>
      </c>
      <c r="C338" s="453"/>
      <c r="D338" s="126" t="s">
        <v>69</v>
      </c>
      <c r="E338" s="126">
        <f>+G360+J360+M360+P360+S360</f>
        <v>0</v>
      </c>
      <c r="F338" s="126" t="s">
        <v>249</v>
      </c>
      <c r="G338" s="126">
        <f>県下新聞別集計!S22</f>
        <v>16780</v>
      </c>
      <c r="H338" s="251"/>
      <c r="I338" s="454"/>
      <c r="J338" s="455"/>
      <c r="K338" s="456"/>
      <c r="L338" s="453"/>
      <c r="M338" s="455"/>
      <c r="N338" s="456"/>
      <c r="O338" s="453"/>
      <c r="P338" s="455"/>
      <c r="Q338" s="456"/>
      <c r="R338" s="453"/>
      <c r="S338" s="132" t="s">
        <v>74</v>
      </c>
    </row>
    <row r="339" spans="2:19" s="119" customFormat="1" ht="10.5" customHeight="1" thickBot="1">
      <c r="B339" s="120"/>
      <c r="C339" s="120"/>
      <c r="D339" s="351"/>
      <c r="E339" s="120"/>
      <c r="F339" s="120"/>
      <c r="G339" s="351"/>
      <c r="H339" s="120"/>
      <c r="I339" s="120"/>
      <c r="J339" s="351"/>
      <c r="K339" s="120"/>
      <c r="L339" s="120"/>
      <c r="M339" s="351"/>
      <c r="N339" s="120"/>
      <c r="O339" s="121"/>
      <c r="P339" s="122"/>
      <c r="Q339" s="120"/>
      <c r="R339" s="121"/>
      <c r="S339" s="122"/>
    </row>
    <row r="340" spans="2:19" s="395" customFormat="1" ht="15" customHeight="1">
      <c r="B340" s="133" t="s">
        <v>75</v>
      </c>
      <c r="C340" s="134"/>
      <c r="D340" s="135"/>
      <c r="E340" s="136" t="s">
        <v>76</v>
      </c>
      <c r="F340" s="137"/>
      <c r="G340" s="138"/>
      <c r="H340" s="139" t="s">
        <v>77</v>
      </c>
      <c r="I340" s="137"/>
      <c r="J340" s="138"/>
      <c r="K340" s="140" t="s">
        <v>78</v>
      </c>
      <c r="L340" s="137"/>
      <c r="M340" s="141"/>
      <c r="N340" s="140" t="s">
        <v>79</v>
      </c>
      <c r="O340" s="137"/>
      <c r="P340" s="141"/>
      <c r="Q340" s="142" t="s">
        <v>80</v>
      </c>
      <c r="R340" s="137"/>
      <c r="S340" s="143"/>
    </row>
    <row r="341" spans="2:19" s="131" customFormat="1" ht="15" customHeight="1">
      <c r="B341" s="144" t="s">
        <v>81</v>
      </c>
      <c r="C341" s="145" t="s">
        <v>82</v>
      </c>
      <c r="D341" s="146" t="s">
        <v>83</v>
      </c>
      <c r="E341" s="147" t="s">
        <v>81</v>
      </c>
      <c r="F341" s="145" t="s">
        <v>84</v>
      </c>
      <c r="G341" s="148" t="s">
        <v>85</v>
      </c>
      <c r="H341" s="149" t="s">
        <v>81</v>
      </c>
      <c r="I341" s="145" t="s">
        <v>84</v>
      </c>
      <c r="J341" s="150" t="s">
        <v>85</v>
      </c>
      <c r="K341" s="149" t="s">
        <v>81</v>
      </c>
      <c r="L341" s="145" t="s">
        <v>84</v>
      </c>
      <c r="M341" s="150" t="s">
        <v>85</v>
      </c>
      <c r="N341" s="149" t="s">
        <v>81</v>
      </c>
      <c r="O341" s="145" t="s">
        <v>84</v>
      </c>
      <c r="P341" s="150" t="s">
        <v>85</v>
      </c>
      <c r="Q341" s="149" t="s">
        <v>81</v>
      </c>
      <c r="R341" s="145" t="s">
        <v>84</v>
      </c>
      <c r="S341" s="151" t="s">
        <v>85</v>
      </c>
    </row>
    <row r="342" spans="2:19" s="395" customFormat="1" ht="15" customHeight="1">
      <c r="B342" s="509" t="s">
        <v>365</v>
      </c>
      <c r="C342" s="418">
        <v>2070</v>
      </c>
      <c r="D342" s="700">
        <f t="shared" ref="D342:D351" si="4">G342+J342+M342+P342+S342</f>
        <v>0</v>
      </c>
      <c r="E342" s="510" t="s">
        <v>365</v>
      </c>
      <c r="F342" s="418">
        <v>1870</v>
      </c>
      <c r="G342" s="420"/>
      <c r="H342" s="421"/>
      <c r="I342" s="418"/>
      <c r="J342" s="420"/>
      <c r="K342" s="421" t="s">
        <v>366</v>
      </c>
      <c r="L342" s="418">
        <v>90</v>
      </c>
      <c r="M342" s="420"/>
      <c r="N342" s="421" t="s">
        <v>366</v>
      </c>
      <c r="O342" s="418">
        <v>10</v>
      </c>
      <c r="P342" s="420"/>
      <c r="Q342" s="421" t="s">
        <v>366</v>
      </c>
      <c r="R342" s="418">
        <v>100</v>
      </c>
      <c r="S342" s="422"/>
    </row>
    <row r="343" spans="2:19" s="395" customFormat="1" ht="15" customHeight="1">
      <c r="B343" s="511" t="s">
        <v>367</v>
      </c>
      <c r="C343" s="424">
        <v>2120</v>
      </c>
      <c r="D343" s="701">
        <f t="shared" si="4"/>
        <v>0</v>
      </c>
      <c r="E343" s="474" t="s">
        <v>367</v>
      </c>
      <c r="F343" s="424">
        <v>1970</v>
      </c>
      <c r="G343" s="430"/>
      <c r="H343" s="431"/>
      <c r="I343" s="424"/>
      <c r="J343" s="430"/>
      <c r="K343" s="431" t="s">
        <v>368</v>
      </c>
      <c r="L343" s="424">
        <v>80</v>
      </c>
      <c r="M343" s="430"/>
      <c r="N343" s="431" t="s">
        <v>368</v>
      </c>
      <c r="O343" s="424">
        <v>10</v>
      </c>
      <c r="P343" s="430"/>
      <c r="Q343" s="431" t="s">
        <v>368</v>
      </c>
      <c r="R343" s="424">
        <v>60</v>
      </c>
      <c r="S343" s="467"/>
    </row>
    <row r="344" spans="2:19" s="395" customFormat="1" ht="15" customHeight="1">
      <c r="B344" s="509" t="s">
        <v>369</v>
      </c>
      <c r="C344" s="418">
        <v>1840</v>
      </c>
      <c r="D344" s="702">
        <f t="shared" si="4"/>
        <v>0</v>
      </c>
      <c r="E344" s="510" t="s">
        <v>369</v>
      </c>
      <c r="F344" s="418">
        <v>1710</v>
      </c>
      <c r="G344" s="420"/>
      <c r="H344" s="421"/>
      <c r="I344" s="418"/>
      <c r="J344" s="420"/>
      <c r="K344" s="421" t="s">
        <v>370</v>
      </c>
      <c r="L344" s="418">
        <v>80</v>
      </c>
      <c r="M344" s="420"/>
      <c r="N344" s="421" t="s">
        <v>370</v>
      </c>
      <c r="O344" s="418">
        <v>20</v>
      </c>
      <c r="P344" s="420"/>
      <c r="Q344" s="421" t="s">
        <v>370</v>
      </c>
      <c r="R344" s="418">
        <v>30</v>
      </c>
      <c r="S344" s="422"/>
    </row>
    <row r="345" spans="2:19" s="395" customFormat="1" ht="15" customHeight="1">
      <c r="B345" s="511" t="s">
        <v>371</v>
      </c>
      <c r="C345" s="424">
        <v>2870</v>
      </c>
      <c r="D345" s="701">
        <f t="shared" si="4"/>
        <v>0</v>
      </c>
      <c r="E345" s="474" t="s">
        <v>371</v>
      </c>
      <c r="F345" s="424">
        <v>2640</v>
      </c>
      <c r="G345" s="430"/>
      <c r="H345" s="431"/>
      <c r="I345" s="424"/>
      <c r="J345" s="430"/>
      <c r="K345" s="431" t="s">
        <v>372</v>
      </c>
      <c r="L345" s="424">
        <v>120</v>
      </c>
      <c r="M345" s="430"/>
      <c r="N345" s="431" t="s">
        <v>372</v>
      </c>
      <c r="O345" s="424">
        <v>20</v>
      </c>
      <c r="P345" s="430"/>
      <c r="Q345" s="431" t="s">
        <v>372</v>
      </c>
      <c r="R345" s="432">
        <v>90</v>
      </c>
      <c r="S345" s="433"/>
    </row>
    <row r="346" spans="2:19" s="395" customFormat="1" ht="15" customHeight="1">
      <c r="B346" s="509" t="s">
        <v>373</v>
      </c>
      <c r="C346" s="418">
        <v>1540</v>
      </c>
      <c r="D346" s="702">
        <f t="shared" si="4"/>
        <v>0</v>
      </c>
      <c r="E346" s="510" t="s">
        <v>373</v>
      </c>
      <c r="F346" s="418">
        <v>1450</v>
      </c>
      <c r="G346" s="420"/>
      <c r="H346" s="421"/>
      <c r="I346" s="418"/>
      <c r="J346" s="420"/>
      <c r="K346" s="421" t="s">
        <v>374</v>
      </c>
      <c r="L346" s="418">
        <v>50</v>
      </c>
      <c r="M346" s="420"/>
      <c r="N346" s="421" t="s">
        <v>374</v>
      </c>
      <c r="O346" s="418">
        <v>10</v>
      </c>
      <c r="P346" s="420"/>
      <c r="Q346" s="421" t="s">
        <v>374</v>
      </c>
      <c r="R346" s="457">
        <v>30</v>
      </c>
      <c r="S346" s="458"/>
    </row>
    <row r="347" spans="2:19" s="395" customFormat="1" ht="15" customHeight="1">
      <c r="B347" s="511" t="s">
        <v>375</v>
      </c>
      <c r="C347" s="424">
        <v>650</v>
      </c>
      <c r="D347" s="701">
        <f t="shared" si="4"/>
        <v>0</v>
      </c>
      <c r="E347" s="474" t="s">
        <v>375</v>
      </c>
      <c r="F347" s="424">
        <v>630</v>
      </c>
      <c r="G347" s="430"/>
      <c r="H347" s="431"/>
      <c r="I347" s="424"/>
      <c r="J347" s="430"/>
      <c r="K347" s="431" t="s">
        <v>376</v>
      </c>
      <c r="L347" s="424">
        <v>10</v>
      </c>
      <c r="M347" s="430"/>
      <c r="N347" s="431"/>
      <c r="O347" s="424"/>
      <c r="P347" s="430"/>
      <c r="Q347" s="431" t="s">
        <v>376</v>
      </c>
      <c r="R347" s="432">
        <v>10</v>
      </c>
      <c r="S347" s="433"/>
    </row>
    <row r="348" spans="2:19" s="395" customFormat="1" ht="15" customHeight="1">
      <c r="B348" s="509" t="s">
        <v>377</v>
      </c>
      <c r="C348" s="418">
        <v>1140</v>
      </c>
      <c r="D348" s="702">
        <f t="shared" si="4"/>
        <v>0</v>
      </c>
      <c r="E348" s="510" t="s">
        <v>377</v>
      </c>
      <c r="F348" s="418">
        <v>1090</v>
      </c>
      <c r="G348" s="420"/>
      <c r="H348" s="421"/>
      <c r="I348" s="418"/>
      <c r="J348" s="420"/>
      <c r="K348" s="421" t="s">
        <v>378</v>
      </c>
      <c r="L348" s="418">
        <v>20</v>
      </c>
      <c r="M348" s="420"/>
      <c r="N348" s="421" t="s">
        <v>378</v>
      </c>
      <c r="O348" s="418">
        <v>10</v>
      </c>
      <c r="P348" s="420"/>
      <c r="Q348" s="421" t="s">
        <v>378</v>
      </c>
      <c r="R348" s="457">
        <v>20</v>
      </c>
      <c r="S348" s="458"/>
    </row>
    <row r="349" spans="2:19" s="395" customFormat="1" ht="15" customHeight="1">
      <c r="B349" s="511" t="s">
        <v>379</v>
      </c>
      <c r="C349" s="424">
        <v>760</v>
      </c>
      <c r="D349" s="701">
        <f t="shared" si="4"/>
        <v>0</v>
      </c>
      <c r="E349" s="474" t="s">
        <v>379</v>
      </c>
      <c r="F349" s="424">
        <v>700</v>
      </c>
      <c r="G349" s="430"/>
      <c r="H349" s="431"/>
      <c r="I349" s="424"/>
      <c r="J349" s="430"/>
      <c r="K349" s="431" t="s">
        <v>380</v>
      </c>
      <c r="L349" s="424">
        <v>30</v>
      </c>
      <c r="M349" s="430"/>
      <c r="N349" s="431" t="s">
        <v>380</v>
      </c>
      <c r="O349" s="424">
        <v>10</v>
      </c>
      <c r="P349" s="430"/>
      <c r="Q349" s="431" t="s">
        <v>380</v>
      </c>
      <c r="R349" s="432">
        <v>20</v>
      </c>
      <c r="S349" s="433"/>
    </row>
    <row r="350" spans="2:19" s="395" customFormat="1" ht="15" customHeight="1">
      <c r="B350" s="509" t="s">
        <v>381</v>
      </c>
      <c r="C350" s="418">
        <v>1270</v>
      </c>
      <c r="D350" s="702">
        <f t="shared" si="4"/>
        <v>0</v>
      </c>
      <c r="E350" s="510" t="s">
        <v>381</v>
      </c>
      <c r="F350" s="418">
        <v>1110</v>
      </c>
      <c r="G350" s="420"/>
      <c r="H350" s="421" t="s">
        <v>382</v>
      </c>
      <c r="I350" s="418">
        <v>70</v>
      </c>
      <c r="J350" s="420"/>
      <c r="K350" s="421" t="s">
        <v>382</v>
      </c>
      <c r="L350" s="418">
        <v>40</v>
      </c>
      <c r="M350" s="420"/>
      <c r="N350" s="421" t="s">
        <v>382</v>
      </c>
      <c r="O350" s="457">
        <v>10</v>
      </c>
      <c r="P350" s="420"/>
      <c r="Q350" s="421" t="s">
        <v>382</v>
      </c>
      <c r="R350" s="457">
        <v>40</v>
      </c>
      <c r="S350" s="458"/>
    </row>
    <row r="351" spans="2:19" s="395" customFormat="1" ht="15" customHeight="1" thickBot="1">
      <c r="B351" s="511" t="s">
        <v>383</v>
      </c>
      <c r="C351" s="424">
        <v>570</v>
      </c>
      <c r="D351" s="701">
        <f t="shared" si="4"/>
        <v>0</v>
      </c>
      <c r="E351" s="474" t="s">
        <v>383</v>
      </c>
      <c r="F351" s="424">
        <v>550</v>
      </c>
      <c r="G351" s="427"/>
      <c r="H351" s="428"/>
      <c r="I351" s="429"/>
      <c r="J351" s="430"/>
      <c r="K351" s="431" t="s">
        <v>384</v>
      </c>
      <c r="L351" s="424">
        <v>10</v>
      </c>
      <c r="M351" s="430"/>
      <c r="N351" s="428"/>
      <c r="O351" s="429"/>
      <c r="P351" s="430"/>
      <c r="Q351" s="431" t="s">
        <v>384</v>
      </c>
      <c r="R351" s="432">
        <v>10</v>
      </c>
      <c r="S351" s="433"/>
    </row>
    <row r="352" spans="2:19" s="395" customFormat="1" ht="15" customHeight="1" thickBot="1">
      <c r="B352" s="511"/>
      <c r="C352" s="424"/>
      <c r="D352" s="425"/>
      <c r="E352" s="824" t="s">
        <v>192</v>
      </c>
      <c r="F352" s="825"/>
      <c r="G352" s="825"/>
      <c r="H352" s="825"/>
      <c r="I352" s="825"/>
      <c r="J352" s="825"/>
      <c r="K352" s="825"/>
      <c r="L352" s="825"/>
      <c r="M352" s="825"/>
      <c r="N352" s="825"/>
      <c r="O352" s="825"/>
      <c r="P352" s="825"/>
      <c r="Q352" s="825"/>
      <c r="R352" s="825"/>
      <c r="S352" s="826"/>
    </row>
    <row r="353" spans="2:19" s="395" customFormat="1" ht="15" customHeight="1">
      <c r="B353" s="511"/>
      <c r="C353" s="424"/>
      <c r="D353" s="425"/>
      <c r="E353" s="438"/>
      <c r="F353" s="429"/>
      <c r="G353" s="435"/>
      <c r="H353" s="431" t="s">
        <v>385</v>
      </c>
      <c r="I353" s="424">
        <v>440</v>
      </c>
      <c r="J353" s="430"/>
      <c r="K353" s="431"/>
      <c r="L353" s="432"/>
      <c r="M353" s="427"/>
      <c r="N353" s="428"/>
      <c r="O353" s="429"/>
      <c r="P353" s="427"/>
      <c r="Q353" s="431"/>
      <c r="R353" s="432"/>
      <c r="S353" s="433"/>
    </row>
    <row r="354" spans="2:19" s="395" customFormat="1" ht="15" customHeight="1">
      <c r="B354" s="511"/>
      <c r="C354" s="424"/>
      <c r="D354" s="425"/>
      <c r="E354" s="438"/>
      <c r="F354" s="429"/>
      <c r="G354" s="435"/>
      <c r="H354" s="431" t="s">
        <v>386</v>
      </c>
      <c r="I354" s="424">
        <v>360</v>
      </c>
      <c r="J354" s="430"/>
      <c r="K354" s="431"/>
      <c r="L354" s="432"/>
      <c r="M354" s="427"/>
      <c r="N354" s="428"/>
      <c r="O354" s="429"/>
      <c r="P354" s="427"/>
      <c r="Q354" s="431"/>
      <c r="R354" s="432"/>
      <c r="S354" s="433"/>
    </row>
    <row r="355" spans="2:19" s="395" customFormat="1" ht="15" customHeight="1">
      <c r="B355" s="511"/>
      <c r="C355" s="424"/>
      <c r="D355" s="425"/>
      <c r="E355" s="438"/>
      <c r="F355" s="429"/>
      <c r="G355" s="435"/>
      <c r="H355" s="431" t="s">
        <v>387</v>
      </c>
      <c r="I355" s="424">
        <v>180</v>
      </c>
      <c r="J355" s="430"/>
      <c r="K355" s="431"/>
      <c r="L355" s="432"/>
      <c r="M355" s="427"/>
      <c r="N355" s="428"/>
      <c r="O355" s="429"/>
      <c r="P355" s="427"/>
      <c r="Q355" s="431"/>
      <c r="R355" s="432"/>
      <c r="S355" s="433"/>
    </row>
    <row r="356" spans="2:19" s="395" customFormat="1" ht="15" customHeight="1">
      <c r="B356" s="511"/>
      <c r="C356" s="424"/>
      <c r="D356" s="425"/>
      <c r="E356" s="438"/>
      <c r="F356" s="429"/>
      <c r="G356" s="435"/>
      <c r="H356" s="431" t="s">
        <v>371</v>
      </c>
      <c r="I356" s="424">
        <v>380</v>
      </c>
      <c r="J356" s="430"/>
      <c r="K356" s="431"/>
      <c r="L356" s="432"/>
      <c r="M356" s="427"/>
      <c r="N356" s="428"/>
      <c r="O356" s="429"/>
      <c r="P356" s="427"/>
      <c r="Q356" s="431"/>
      <c r="R356" s="432"/>
      <c r="S356" s="433"/>
    </row>
    <row r="357" spans="2:19" s="395" customFormat="1" ht="15" customHeight="1">
      <c r="B357" s="511"/>
      <c r="C357" s="424"/>
      <c r="D357" s="425"/>
      <c r="E357" s="438"/>
      <c r="F357" s="429"/>
      <c r="G357" s="435"/>
      <c r="H357" s="431" t="s">
        <v>373</v>
      </c>
      <c r="I357" s="424">
        <v>440</v>
      </c>
      <c r="J357" s="430"/>
      <c r="K357" s="431"/>
      <c r="L357" s="432"/>
      <c r="M357" s="427"/>
      <c r="N357" s="428"/>
      <c r="O357" s="429"/>
      <c r="P357" s="427"/>
      <c r="Q357" s="431"/>
      <c r="R357" s="432"/>
      <c r="S357" s="433"/>
    </row>
    <row r="358" spans="2:19" s="395" customFormat="1" ht="15" customHeight="1">
      <c r="B358" s="511"/>
      <c r="C358" s="424"/>
      <c r="D358" s="425"/>
      <c r="E358" s="438"/>
      <c r="F358" s="429"/>
      <c r="G358" s="435"/>
      <c r="H358" s="431" t="s">
        <v>388</v>
      </c>
      <c r="I358" s="424">
        <v>80</v>
      </c>
      <c r="J358" s="430"/>
      <c r="K358" s="431"/>
      <c r="L358" s="432"/>
      <c r="M358" s="427"/>
      <c r="N358" s="428"/>
      <c r="O358" s="429"/>
      <c r="P358" s="427"/>
      <c r="Q358" s="428"/>
      <c r="R358" s="429"/>
      <c r="S358" s="459"/>
    </row>
    <row r="359" spans="2:19" s="395" customFormat="1" ht="15" customHeight="1">
      <c r="B359" s="512"/>
      <c r="C359" s="429"/>
      <c r="D359" s="437"/>
      <c r="E359" s="438"/>
      <c r="F359" s="429"/>
      <c r="G359" s="435"/>
      <c r="H359" s="431" t="s">
        <v>389</v>
      </c>
      <c r="I359" s="432">
        <v>70</v>
      </c>
      <c r="J359" s="427"/>
      <c r="K359" s="431"/>
      <c r="L359" s="432"/>
      <c r="M359" s="427"/>
      <c r="N359" s="428"/>
      <c r="O359" s="429"/>
      <c r="P359" s="427"/>
      <c r="Q359" s="428"/>
      <c r="R359" s="429"/>
      <c r="S359" s="459"/>
    </row>
    <row r="360" spans="2:19" s="395" customFormat="1" ht="15" customHeight="1" thickBot="1">
      <c r="B360" s="283" t="s">
        <v>228</v>
      </c>
      <c r="C360" s="439">
        <f>SUM(C342:C359)</f>
        <v>14830</v>
      </c>
      <c r="D360" s="473">
        <f>SUM(D342:D359)</f>
        <v>0</v>
      </c>
      <c r="E360" s="286" t="s">
        <v>229</v>
      </c>
      <c r="F360" s="439">
        <f>SUM(F342:F359)</f>
        <v>13720</v>
      </c>
      <c r="G360" s="439">
        <f>SUM(G342:G359)</f>
        <v>0</v>
      </c>
      <c r="H360" s="289" t="s">
        <v>230</v>
      </c>
      <c r="I360" s="439">
        <f>SUM(I342:I359)</f>
        <v>2020</v>
      </c>
      <c r="J360" s="439">
        <f>SUM(J342:J359)</f>
        <v>0</v>
      </c>
      <c r="K360" s="291" t="s">
        <v>231</v>
      </c>
      <c r="L360" s="439">
        <f>SUM(L342:L359)</f>
        <v>530</v>
      </c>
      <c r="M360" s="439">
        <f>SUM(M342:M359)</f>
        <v>0</v>
      </c>
      <c r="N360" s="289" t="s">
        <v>232</v>
      </c>
      <c r="O360" s="460">
        <f>SUM(O342:O359)</f>
        <v>100</v>
      </c>
      <c r="P360" s="439">
        <f>SUM(P342:P359)</f>
        <v>0</v>
      </c>
      <c r="Q360" s="289" t="s">
        <v>233</v>
      </c>
      <c r="R360" s="460">
        <f>SUM(R342:R359)</f>
        <v>410</v>
      </c>
      <c r="S360" s="462">
        <f>SUM(S342:S359)</f>
        <v>0</v>
      </c>
    </row>
    <row r="361" spans="2:19" s="395" customFormat="1" ht="16.5" customHeight="1" thickBot="1">
      <c r="B361" s="513"/>
      <c r="C361" s="514"/>
      <c r="D361" s="515"/>
      <c r="E361" s="516"/>
      <c r="F361" s="514"/>
      <c r="G361" s="515"/>
      <c r="H361" s="516"/>
      <c r="I361" s="514"/>
      <c r="J361" s="515"/>
      <c r="K361" s="516"/>
      <c r="L361" s="514"/>
      <c r="M361" s="515"/>
      <c r="N361" s="120"/>
      <c r="O361" s="834"/>
      <c r="P361" s="834"/>
      <c r="Q361" s="120"/>
      <c r="R361" s="817">
        <v>46082</v>
      </c>
      <c r="S361" s="818"/>
    </row>
    <row r="362" spans="2:19" s="395" customFormat="1" ht="15" hidden="1" customHeight="1" thickBot="1">
      <c r="B362" s="445"/>
      <c r="C362" s="446"/>
      <c r="D362" s="447"/>
      <c r="E362" s="445"/>
      <c r="F362" s="446"/>
      <c r="G362" s="447"/>
      <c r="H362" s="445"/>
      <c r="I362" s="446"/>
      <c r="J362" s="447"/>
      <c r="K362" s="445"/>
      <c r="L362" s="446"/>
      <c r="M362" s="447"/>
      <c r="N362" s="445"/>
      <c r="O362" s="476"/>
      <c r="P362" s="477"/>
      <c r="Q362" s="445"/>
      <c r="R362" s="476"/>
      <c r="S362" s="477"/>
    </row>
    <row r="363" spans="2:19" s="110" customFormat="1" ht="21" customHeight="1">
      <c r="B363" s="99" t="s">
        <v>62</v>
      </c>
      <c r="C363" s="363"/>
      <c r="D363" s="364"/>
      <c r="E363" s="100"/>
      <c r="F363" s="363"/>
      <c r="G363" s="363"/>
      <c r="H363" s="100"/>
      <c r="I363" s="365" t="s">
        <v>63</v>
      </c>
      <c r="J363" s="366"/>
      <c r="K363" s="104"/>
      <c r="L363" s="367"/>
      <c r="M363" s="368"/>
      <c r="N363" s="106"/>
      <c r="O363" s="107" t="s">
        <v>64</v>
      </c>
      <c r="P363" s="108"/>
      <c r="Q363" s="100"/>
      <c r="R363" s="108"/>
      <c r="S363" s="109"/>
    </row>
    <row r="364" spans="2:19" s="110" customFormat="1" ht="21" customHeight="1" thickBot="1">
      <c r="B364" s="111" t="s">
        <v>65</v>
      </c>
      <c r="C364" s="369"/>
      <c r="D364" s="370">
        <f>県下新聞別集計!T33</f>
        <v>0</v>
      </c>
      <c r="E364" s="114"/>
      <c r="F364" s="371"/>
      <c r="G364" s="371"/>
      <c r="H364" s="114"/>
      <c r="I364" s="372" t="s">
        <v>66</v>
      </c>
      <c r="J364" s="373"/>
      <c r="K364" s="114"/>
      <c r="L364" s="371"/>
      <c r="M364" s="374"/>
      <c r="N364" s="118"/>
      <c r="O364" s="115" t="s">
        <v>67</v>
      </c>
      <c r="P364" s="819"/>
      <c r="Q364" s="820"/>
      <c r="R364" s="820"/>
      <c r="S364" s="821"/>
    </row>
    <row r="365" spans="2:19" s="395" customFormat="1" ht="10.5" customHeight="1">
      <c r="B365" s="445"/>
      <c r="C365" s="446"/>
      <c r="D365" s="447"/>
      <c r="E365" s="445"/>
      <c r="F365" s="446"/>
      <c r="G365" s="447"/>
      <c r="H365" s="445"/>
      <c r="I365" s="446"/>
      <c r="J365" s="447"/>
      <c r="K365" s="445"/>
      <c r="L365" s="446"/>
      <c r="M365" s="447"/>
      <c r="N365" s="445"/>
      <c r="O365" s="476"/>
      <c r="P365" s="477"/>
      <c r="Q365" s="445"/>
      <c r="R365" s="476"/>
      <c r="S365" s="477"/>
    </row>
    <row r="366" spans="2:19" s="395" customFormat="1" ht="18" customHeight="1">
      <c r="B366" s="413" t="s">
        <v>390</v>
      </c>
      <c r="C366" s="414"/>
      <c r="D366" s="126" t="s">
        <v>69</v>
      </c>
      <c r="E366" s="126">
        <f>+G377+J377+M377+P377+S377</f>
        <v>0</v>
      </c>
      <c r="F366" s="126" t="s">
        <v>249</v>
      </c>
      <c r="G366" s="126">
        <f>県下新聞別集計!S23</f>
        <v>5150</v>
      </c>
      <c r="H366" s="251"/>
      <c r="I366" s="415"/>
      <c r="J366" s="416"/>
      <c r="L366" s="414"/>
      <c r="M366" s="416"/>
      <c r="O366" s="517"/>
      <c r="P366" s="518"/>
      <c r="R366" s="517"/>
      <c r="S366" s="132" t="s">
        <v>74</v>
      </c>
    </row>
    <row r="367" spans="2:19" s="119" customFormat="1" ht="10.5" customHeight="1" thickBot="1">
      <c r="B367" s="120"/>
      <c r="C367" s="120"/>
      <c r="D367" s="351"/>
      <c r="E367" s="120"/>
      <c r="F367" s="120"/>
      <c r="G367" s="351"/>
      <c r="H367" s="120"/>
      <c r="I367" s="120"/>
      <c r="J367" s="351"/>
      <c r="K367" s="120"/>
      <c r="L367" s="120"/>
      <c r="M367" s="351"/>
      <c r="N367" s="120"/>
      <c r="O367" s="121"/>
      <c r="P367" s="122"/>
      <c r="Q367" s="298"/>
      <c r="R367" s="519"/>
      <c r="S367" s="520"/>
    </row>
    <row r="368" spans="2:19" s="395" customFormat="1" ht="15">
      <c r="B368" s="133" t="s">
        <v>75</v>
      </c>
      <c r="C368" s="134"/>
      <c r="D368" s="135"/>
      <c r="E368" s="136" t="s">
        <v>76</v>
      </c>
      <c r="F368" s="137"/>
      <c r="G368" s="138"/>
      <c r="H368" s="139" t="s">
        <v>77</v>
      </c>
      <c r="I368" s="137"/>
      <c r="J368" s="138"/>
      <c r="K368" s="140" t="s">
        <v>78</v>
      </c>
      <c r="L368" s="137"/>
      <c r="M368" s="141"/>
      <c r="N368" s="140" t="s">
        <v>79</v>
      </c>
      <c r="O368" s="137"/>
      <c r="P368" s="141"/>
      <c r="Q368" s="142" t="s">
        <v>80</v>
      </c>
      <c r="R368" s="137"/>
      <c r="S368" s="143"/>
    </row>
    <row r="369" spans="2:19" s="131" customFormat="1" ht="15" customHeight="1">
      <c r="B369" s="144" t="s">
        <v>81</v>
      </c>
      <c r="C369" s="145" t="s">
        <v>82</v>
      </c>
      <c r="D369" s="146" t="s">
        <v>83</v>
      </c>
      <c r="E369" s="147" t="s">
        <v>81</v>
      </c>
      <c r="F369" s="145" t="s">
        <v>84</v>
      </c>
      <c r="G369" s="148" t="s">
        <v>85</v>
      </c>
      <c r="H369" s="149" t="s">
        <v>81</v>
      </c>
      <c r="I369" s="145" t="s">
        <v>84</v>
      </c>
      <c r="J369" s="150" t="s">
        <v>85</v>
      </c>
      <c r="K369" s="149" t="s">
        <v>81</v>
      </c>
      <c r="L369" s="145" t="s">
        <v>84</v>
      </c>
      <c r="M369" s="150" t="s">
        <v>85</v>
      </c>
      <c r="N369" s="149" t="s">
        <v>81</v>
      </c>
      <c r="O369" s="145" t="s">
        <v>84</v>
      </c>
      <c r="P369" s="150" t="s">
        <v>85</v>
      </c>
      <c r="Q369" s="149" t="s">
        <v>81</v>
      </c>
      <c r="R369" s="145" t="s">
        <v>84</v>
      </c>
      <c r="S369" s="151" t="s">
        <v>85</v>
      </c>
    </row>
    <row r="370" spans="2:19" s="395" customFormat="1" ht="15" customHeight="1">
      <c r="B370" s="417" t="s">
        <v>391</v>
      </c>
      <c r="C370" s="418">
        <v>1880</v>
      </c>
      <c r="D370" s="700">
        <f>G370+J370+M370+P370+S370</f>
        <v>0</v>
      </c>
      <c r="E370" s="419" t="s">
        <v>391</v>
      </c>
      <c r="F370" s="418">
        <v>1720</v>
      </c>
      <c r="G370" s="420"/>
      <c r="H370" s="421" t="s">
        <v>392</v>
      </c>
      <c r="I370" s="418">
        <v>60</v>
      </c>
      <c r="J370" s="420"/>
      <c r="K370" s="421" t="s">
        <v>392</v>
      </c>
      <c r="L370" s="418">
        <v>50</v>
      </c>
      <c r="M370" s="420"/>
      <c r="N370" s="421" t="s">
        <v>392</v>
      </c>
      <c r="O370" s="418">
        <v>10</v>
      </c>
      <c r="P370" s="420"/>
      <c r="Q370" s="421" t="s">
        <v>392</v>
      </c>
      <c r="R370" s="457">
        <v>40</v>
      </c>
      <c r="S370" s="458"/>
    </row>
    <row r="371" spans="2:19" s="395" customFormat="1" ht="15" customHeight="1">
      <c r="B371" s="423" t="s">
        <v>393</v>
      </c>
      <c r="C371" s="424">
        <v>2060</v>
      </c>
      <c r="D371" s="701">
        <f>G371+J371+M371+P371+S371</f>
        <v>0</v>
      </c>
      <c r="E371" s="426" t="s">
        <v>393</v>
      </c>
      <c r="F371" s="424">
        <v>1900</v>
      </c>
      <c r="G371" s="430"/>
      <c r="H371" s="431" t="s">
        <v>394</v>
      </c>
      <c r="I371" s="424">
        <v>60</v>
      </c>
      <c r="J371" s="430"/>
      <c r="K371" s="431" t="s">
        <v>394</v>
      </c>
      <c r="L371" s="424">
        <v>50</v>
      </c>
      <c r="M371" s="430"/>
      <c r="N371" s="431" t="s">
        <v>394</v>
      </c>
      <c r="O371" s="424">
        <v>10</v>
      </c>
      <c r="P371" s="430"/>
      <c r="Q371" s="431" t="s">
        <v>394</v>
      </c>
      <c r="R371" s="432">
        <v>40</v>
      </c>
      <c r="S371" s="433"/>
    </row>
    <row r="372" spans="2:19" s="395" customFormat="1" ht="15" customHeight="1">
      <c r="B372" s="417" t="s">
        <v>395</v>
      </c>
      <c r="C372" s="418">
        <v>510</v>
      </c>
      <c r="D372" s="702">
        <f>G372+J372+M372+P372+S372</f>
        <v>0</v>
      </c>
      <c r="E372" s="419" t="s">
        <v>395</v>
      </c>
      <c r="F372" s="418">
        <v>490</v>
      </c>
      <c r="G372" s="469"/>
      <c r="H372" s="421" t="s">
        <v>396</v>
      </c>
      <c r="I372" s="457">
        <v>10</v>
      </c>
      <c r="J372" s="420"/>
      <c r="K372" s="421" t="s">
        <v>396</v>
      </c>
      <c r="L372" s="418">
        <v>10</v>
      </c>
      <c r="M372" s="420"/>
      <c r="N372" s="421"/>
      <c r="O372" s="418"/>
      <c r="P372" s="420"/>
      <c r="Q372" s="421"/>
      <c r="R372" s="457"/>
      <c r="S372" s="458"/>
    </row>
    <row r="373" spans="2:19" s="395" customFormat="1" ht="15" customHeight="1" thickBot="1">
      <c r="B373" s="423" t="s">
        <v>397</v>
      </c>
      <c r="C373" s="424">
        <v>700</v>
      </c>
      <c r="D373" s="701">
        <f>G373+J373+M373+P373+S373</f>
        <v>0</v>
      </c>
      <c r="E373" s="426" t="s">
        <v>397</v>
      </c>
      <c r="F373" s="424">
        <v>660</v>
      </c>
      <c r="G373" s="427"/>
      <c r="H373" s="431" t="s">
        <v>398</v>
      </c>
      <c r="I373" s="432">
        <v>20</v>
      </c>
      <c r="J373" s="430"/>
      <c r="K373" s="431" t="s">
        <v>398</v>
      </c>
      <c r="L373" s="424">
        <v>10</v>
      </c>
      <c r="M373" s="427"/>
      <c r="N373" s="428"/>
      <c r="O373" s="429"/>
      <c r="P373" s="435"/>
      <c r="Q373" s="431" t="s">
        <v>398</v>
      </c>
      <c r="R373" s="432">
        <v>10</v>
      </c>
      <c r="S373" s="433"/>
    </row>
    <row r="374" spans="2:19" s="395" customFormat="1" ht="15" customHeight="1" thickBot="1">
      <c r="B374" s="423"/>
      <c r="C374" s="424"/>
      <c r="D374" s="425"/>
      <c r="E374" s="824" t="s">
        <v>192</v>
      </c>
      <c r="F374" s="825"/>
      <c r="G374" s="825"/>
      <c r="H374" s="825"/>
      <c r="I374" s="825"/>
      <c r="J374" s="825"/>
      <c r="K374" s="825"/>
      <c r="L374" s="825"/>
      <c r="M374" s="825"/>
      <c r="N374" s="825"/>
      <c r="O374" s="825"/>
      <c r="P374" s="825"/>
      <c r="Q374" s="825"/>
      <c r="R374" s="825"/>
      <c r="S374" s="826"/>
    </row>
    <row r="375" spans="2:19" s="395" customFormat="1" ht="15" customHeight="1">
      <c r="B375" s="436"/>
      <c r="C375" s="429"/>
      <c r="D375" s="437"/>
      <c r="E375" s="521"/>
      <c r="F375" s="429"/>
      <c r="G375" s="435"/>
      <c r="H375" s="431"/>
      <c r="I375" s="424"/>
      <c r="J375" s="430"/>
      <c r="K375" s="431"/>
      <c r="L375" s="432"/>
      <c r="M375" s="427"/>
      <c r="N375" s="431"/>
      <c r="O375" s="432"/>
      <c r="P375" s="427"/>
      <c r="Q375" s="428"/>
      <c r="R375" s="429"/>
      <c r="S375" s="459"/>
    </row>
    <row r="376" spans="2:19" s="395" customFormat="1" ht="15" customHeight="1">
      <c r="B376" s="436"/>
      <c r="C376" s="429"/>
      <c r="D376" s="437"/>
      <c r="E376" s="438"/>
      <c r="F376" s="429"/>
      <c r="G376" s="435"/>
      <c r="H376" s="428"/>
      <c r="I376" s="429"/>
      <c r="J376" s="435"/>
      <c r="K376" s="428"/>
      <c r="L376" s="429"/>
      <c r="M376" s="435"/>
      <c r="N376" s="428"/>
      <c r="O376" s="429"/>
      <c r="P376" s="435"/>
      <c r="Q376" s="428"/>
      <c r="R376" s="429"/>
      <c r="S376" s="459"/>
    </row>
    <row r="377" spans="2:19" s="395" customFormat="1" ht="15" customHeight="1" thickBot="1">
      <c r="B377" s="283" t="s">
        <v>228</v>
      </c>
      <c r="C377" s="439">
        <f>SUM(C370:C376)</f>
        <v>5150</v>
      </c>
      <c r="D377" s="473">
        <f>SUM(D370:D376)</f>
        <v>0</v>
      </c>
      <c r="E377" s="286" t="s">
        <v>229</v>
      </c>
      <c r="F377" s="439">
        <f>SUM(F370:F376)</f>
        <v>4770</v>
      </c>
      <c r="G377" s="439">
        <f>SUM(G370:G376)</f>
        <v>0</v>
      </c>
      <c r="H377" s="289" t="s">
        <v>230</v>
      </c>
      <c r="I377" s="439">
        <f>SUM(I370:I376)</f>
        <v>150</v>
      </c>
      <c r="J377" s="439">
        <f>SUM(J370:J376)</f>
        <v>0</v>
      </c>
      <c r="K377" s="291" t="s">
        <v>231</v>
      </c>
      <c r="L377" s="439">
        <f>SUM(L370:L376)</f>
        <v>120</v>
      </c>
      <c r="M377" s="439">
        <f>SUM(M370:M376)</f>
        <v>0</v>
      </c>
      <c r="N377" s="289" t="s">
        <v>232</v>
      </c>
      <c r="O377" s="439">
        <f>SUM(O370:O376)</f>
        <v>20</v>
      </c>
      <c r="P377" s="439">
        <f>SUM(P370:P376)</f>
        <v>0</v>
      </c>
      <c r="Q377" s="289" t="s">
        <v>233</v>
      </c>
      <c r="R377" s="439">
        <f>SUM(R370:R376)</f>
        <v>90</v>
      </c>
      <c r="S377" s="441">
        <f>SUM(S370:S376)</f>
        <v>0</v>
      </c>
    </row>
    <row r="378" spans="2:19" s="395" customFormat="1" ht="15" hidden="1" customHeight="1">
      <c r="B378" s="450"/>
      <c r="C378" s="446"/>
      <c r="D378" s="447"/>
      <c r="E378" s="445"/>
      <c r="F378" s="522"/>
      <c r="G378" s="394"/>
      <c r="H378" s="445"/>
      <c r="I378" s="446"/>
      <c r="J378" s="447"/>
      <c r="K378" s="445"/>
      <c r="L378" s="522"/>
      <c r="M378" s="394"/>
      <c r="N378" s="450"/>
      <c r="O378" s="446"/>
      <c r="P378" s="394"/>
      <c r="Q378" s="450"/>
      <c r="R378" s="446"/>
      <c r="S378" s="447"/>
    </row>
    <row r="379" spans="2:19" s="301" customFormat="1" ht="10.5" customHeight="1">
      <c r="B379" s="302"/>
      <c r="C379" s="408"/>
      <c r="D379" s="409"/>
      <c r="E379" s="302"/>
      <c r="F379" s="408"/>
      <c r="G379" s="409"/>
      <c r="H379" s="302"/>
      <c r="I379" s="408"/>
      <c r="J379" s="409"/>
      <c r="K379" s="302"/>
      <c r="L379" s="408"/>
      <c r="M379" s="409"/>
      <c r="N379" s="302"/>
      <c r="O379" s="408"/>
      <c r="P379" s="409"/>
      <c r="Q379" s="302"/>
      <c r="R379" s="408"/>
      <c r="S379" s="409"/>
    </row>
    <row r="380" spans="2:19" s="395" customFormat="1" ht="18" customHeight="1">
      <c r="B380" s="413" t="s">
        <v>399</v>
      </c>
      <c r="C380" s="414"/>
      <c r="D380" s="126" t="s">
        <v>69</v>
      </c>
      <c r="E380" s="126">
        <f>+G388+J388+M388+P388+S388</f>
        <v>0</v>
      </c>
      <c r="F380" s="126" t="s">
        <v>249</v>
      </c>
      <c r="G380" s="126">
        <f>県下新聞別集計!S24</f>
        <v>2580</v>
      </c>
      <c r="H380" s="251"/>
      <c r="I380" s="415"/>
      <c r="J380" s="416"/>
      <c r="L380" s="414"/>
      <c r="M380" s="416"/>
      <c r="O380" s="414"/>
      <c r="P380" s="416"/>
      <c r="R380" s="414"/>
      <c r="S380" s="132" t="s">
        <v>74</v>
      </c>
    </row>
    <row r="381" spans="2:19" s="119" customFormat="1" ht="10.5" customHeight="1" thickBot="1">
      <c r="B381" s="120"/>
      <c r="C381" s="120"/>
      <c r="D381" s="351"/>
      <c r="E381" s="120"/>
      <c r="F381" s="120"/>
      <c r="G381" s="351"/>
      <c r="H381" s="120"/>
      <c r="I381" s="120"/>
      <c r="J381" s="351"/>
      <c r="K381" s="120"/>
      <c r="L381" s="120"/>
      <c r="M381" s="351"/>
      <c r="N381" s="120"/>
      <c r="O381" s="120"/>
      <c r="P381" s="351"/>
      <c r="Q381" s="120"/>
      <c r="R381" s="120"/>
      <c r="S381" s="351"/>
    </row>
    <row r="382" spans="2:19" s="395" customFormat="1" ht="15">
      <c r="B382" s="133" t="s">
        <v>75</v>
      </c>
      <c r="C382" s="134"/>
      <c r="D382" s="135"/>
      <c r="E382" s="136" t="s">
        <v>76</v>
      </c>
      <c r="F382" s="137"/>
      <c r="G382" s="138"/>
      <c r="H382" s="139" t="s">
        <v>77</v>
      </c>
      <c r="I382" s="137"/>
      <c r="J382" s="138"/>
      <c r="K382" s="140" t="s">
        <v>78</v>
      </c>
      <c r="L382" s="137"/>
      <c r="M382" s="141"/>
      <c r="N382" s="140" t="s">
        <v>79</v>
      </c>
      <c r="O382" s="137"/>
      <c r="P382" s="141"/>
      <c r="Q382" s="142" t="s">
        <v>80</v>
      </c>
      <c r="R382" s="137"/>
      <c r="S382" s="143"/>
    </row>
    <row r="383" spans="2:19" s="131" customFormat="1" ht="15" customHeight="1">
      <c r="B383" s="144" t="s">
        <v>81</v>
      </c>
      <c r="C383" s="145" t="s">
        <v>82</v>
      </c>
      <c r="D383" s="146" t="s">
        <v>83</v>
      </c>
      <c r="E383" s="147" t="s">
        <v>81</v>
      </c>
      <c r="F383" s="145" t="s">
        <v>84</v>
      </c>
      <c r="G383" s="148" t="s">
        <v>85</v>
      </c>
      <c r="H383" s="149" t="s">
        <v>81</v>
      </c>
      <c r="I383" s="145" t="s">
        <v>84</v>
      </c>
      <c r="J383" s="150" t="s">
        <v>85</v>
      </c>
      <c r="K383" s="149" t="s">
        <v>81</v>
      </c>
      <c r="L383" s="145" t="s">
        <v>84</v>
      </c>
      <c r="M383" s="150" t="s">
        <v>85</v>
      </c>
      <c r="N383" s="149" t="s">
        <v>81</v>
      </c>
      <c r="O383" s="145" t="s">
        <v>84</v>
      </c>
      <c r="P383" s="150" t="s">
        <v>85</v>
      </c>
      <c r="Q383" s="149" t="s">
        <v>81</v>
      </c>
      <c r="R383" s="145" t="s">
        <v>84</v>
      </c>
      <c r="S383" s="151" t="s">
        <v>85</v>
      </c>
    </row>
    <row r="384" spans="2:19" s="395" customFormat="1" ht="15" customHeight="1">
      <c r="B384" s="417" t="s">
        <v>400</v>
      </c>
      <c r="C384" s="418">
        <v>1120</v>
      </c>
      <c r="D384" s="700">
        <f>G384+J384+M384+P384+S384</f>
        <v>0</v>
      </c>
      <c r="E384" s="419" t="s">
        <v>400</v>
      </c>
      <c r="F384" s="418">
        <v>1050</v>
      </c>
      <c r="G384" s="420"/>
      <c r="H384" s="421" t="s">
        <v>401</v>
      </c>
      <c r="I384" s="418">
        <v>30</v>
      </c>
      <c r="J384" s="420"/>
      <c r="K384" s="421" t="s">
        <v>401</v>
      </c>
      <c r="L384" s="418">
        <v>30</v>
      </c>
      <c r="M384" s="420"/>
      <c r="N384" s="421"/>
      <c r="O384" s="418"/>
      <c r="P384" s="420"/>
      <c r="Q384" s="421" t="s">
        <v>401</v>
      </c>
      <c r="R384" s="457">
        <v>10</v>
      </c>
      <c r="S384" s="458"/>
    </row>
    <row r="385" spans="2:19" s="395" customFormat="1" ht="15" customHeight="1">
      <c r="B385" s="423" t="s">
        <v>402</v>
      </c>
      <c r="C385" s="424">
        <v>900</v>
      </c>
      <c r="D385" s="701">
        <f>G385+J385+M385+P385+S385</f>
        <v>0</v>
      </c>
      <c r="E385" s="426" t="s">
        <v>402</v>
      </c>
      <c r="F385" s="424">
        <v>840</v>
      </c>
      <c r="G385" s="427"/>
      <c r="H385" s="431" t="s">
        <v>403</v>
      </c>
      <c r="I385" s="432">
        <v>20</v>
      </c>
      <c r="J385" s="430"/>
      <c r="K385" s="431" t="s">
        <v>403</v>
      </c>
      <c r="L385" s="424">
        <v>10</v>
      </c>
      <c r="M385" s="430"/>
      <c r="N385" s="431" t="s">
        <v>403</v>
      </c>
      <c r="O385" s="424">
        <v>20</v>
      </c>
      <c r="P385" s="430"/>
      <c r="Q385" s="431" t="s">
        <v>403</v>
      </c>
      <c r="R385" s="432">
        <v>10</v>
      </c>
      <c r="S385" s="433"/>
    </row>
    <row r="386" spans="2:19" s="395" customFormat="1" ht="15" customHeight="1">
      <c r="B386" s="417" t="s">
        <v>404</v>
      </c>
      <c r="C386" s="418">
        <v>560</v>
      </c>
      <c r="D386" s="702">
        <f>G386+J386+M386+P386+S386</f>
        <v>0</v>
      </c>
      <c r="E386" s="419" t="s">
        <v>404</v>
      </c>
      <c r="F386" s="418">
        <v>530</v>
      </c>
      <c r="G386" s="469"/>
      <c r="H386" s="421" t="s">
        <v>405</v>
      </c>
      <c r="I386" s="457">
        <v>10</v>
      </c>
      <c r="J386" s="420"/>
      <c r="K386" s="421" t="s">
        <v>405</v>
      </c>
      <c r="L386" s="418">
        <v>10</v>
      </c>
      <c r="M386" s="469"/>
      <c r="N386" s="470"/>
      <c r="O386" s="471"/>
      <c r="P386" s="523"/>
      <c r="Q386" s="421" t="s">
        <v>405</v>
      </c>
      <c r="R386" s="457">
        <v>10</v>
      </c>
      <c r="S386" s="458"/>
    </row>
    <row r="387" spans="2:19" s="395" customFormat="1" ht="15" customHeight="1">
      <c r="B387" s="436"/>
      <c r="C387" s="429"/>
      <c r="D387" s="437"/>
      <c r="E387" s="438"/>
      <c r="F387" s="429"/>
      <c r="G387" s="435"/>
      <c r="H387" s="428"/>
      <c r="I387" s="429"/>
      <c r="J387" s="435"/>
      <c r="K387" s="428"/>
      <c r="L387" s="429"/>
      <c r="M387" s="435"/>
      <c r="N387" s="428"/>
      <c r="O387" s="429"/>
      <c r="P387" s="435"/>
      <c r="Q387" s="428"/>
      <c r="R387" s="429"/>
      <c r="S387" s="459"/>
    </row>
    <row r="388" spans="2:19" s="395" customFormat="1" ht="15" customHeight="1" thickBot="1">
      <c r="B388" s="283" t="s">
        <v>228</v>
      </c>
      <c r="C388" s="439">
        <f>SUM(C384:C387)</f>
        <v>2580</v>
      </c>
      <c r="D388" s="473">
        <f>SUM(D384:D387)</f>
        <v>0</v>
      </c>
      <c r="E388" s="286" t="s">
        <v>229</v>
      </c>
      <c r="F388" s="439">
        <f>SUM(F384:F387)</f>
        <v>2420</v>
      </c>
      <c r="G388" s="439">
        <f>SUM(G384:G387)</f>
        <v>0</v>
      </c>
      <c r="H388" s="289" t="s">
        <v>230</v>
      </c>
      <c r="I388" s="439">
        <f>SUM(I384:I387)</f>
        <v>60</v>
      </c>
      <c r="J388" s="439">
        <f>SUM(J384:J387)</f>
        <v>0</v>
      </c>
      <c r="K388" s="291" t="s">
        <v>231</v>
      </c>
      <c r="L388" s="439">
        <f>SUM(L384:L387)</f>
        <v>50</v>
      </c>
      <c r="M388" s="439">
        <f>SUM(M384:M387)</f>
        <v>0</v>
      </c>
      <c r="N388" s="289" t="s">
        <v>232</v>
      </c>
      <c r="O388" s="460">
        <f>SUM(O384:O387)</f>
        <v>20</v>
      </c>
      <c r="P388" s="439">
        <f>SUM(P384:P387)</f>
        <v>0</v>
      </c>
      <c r="Q388" s="289" t="s">
        <v>233</v>
      </c>
      <c r="R388" s="460">
        <f>SUM(R384:R387)</f>
        <v>30</v>
      </c>
      <c r="S388" s="462">
        <f>SUM(S384:S387)</f>
        <v>0</v>
      </c>
    </row>
    <row r="389" spans="2:19" s="395" customFormat="1" ht="15" customHeight="1">
      <c r="B389" s="450"/>
      <c r="C389" s="446"/>
      <c r="D389" s="447"/>
      <c r="E389" s="445"/>
      <c r="F389" s="522"/>
      <c r="G389" s="394"/>
      <c r="H389" s="445"/>
      <c r="I389" s="446"/>
      <c r="J389" s="447"/>
      <c r="K389" s="445"/>
      <c r="L389" s="522"/>
      <c r="M389" s="394"/>
      <c r="N389" s="120"/>
      <c r="O389" s="120"/>
      <c r="P389" s="120"/>
      <c r="Q389" s="120"/>
      <c r="R389" s="817">
        <v>46082</v>
      </c>
      <c r="S389" s="818"/>
    </row>
    <row r="390" spans="2:19" s="395" customFormat="1" ht="15" hidden="1" customHeight="1">
      <c r="B390" s="463"/>
      <c r="C390" s="446"/>
      <c r="D390" s="447"/>
      <c r="E390" s="445"/>
      <c r="F390" s="524"/>
      <c r="G390" s="394"/>
      <c r="H390" s="445"/>
      <c r="I390" s="446"/>
      <c r="J390" s="447"/>
      <c r="K390" s="445"/>
      <c r="L390" s="524"/>
      <c r="M390" s="394"/>
      <c r="N390" s="120"/>
      <c r="O390" s="362"/>
      <c r="P390" s="362"/>
      <c r="Q390" s="120"/>
      <c r="R390" s="362"/>
      <c r="S390" s="362"/>
    </row>
    <row r="391" spans="2:19" s="395" customFormat="1" ht="15" hidden="1" customHeight="1">
      <c r="B391" s="525"/>
      <c r="C391" s="526"/>
      <c r="D391" s="527"/>
      <c r="E391" s="528"/>
      <c r="F391" s="529"/>
      <c r="G391" s="530"/>
      <c r="H391" s="528"/>
      <c r="I391" s="526"/>
      <c r="J391" s="527"/>
      <c r="K391" s="528"/>
      <c r="L391" s="529"/>
      <c r="M391" s="530"/>
      <c r="N391" s="120"/>
      <c r="O391" s="362"/>
      <c r="P391" s="362"/>
      <c r="Q391" s="120"/>
      <c r="R391" s="362"/>
      <c r="S391" s="362"/>
    </row>
    <row r="392" spans="2:19" s="395" customFormat="1" ht="15" hidden="1" customHeight="1">
      <c r="B392" s="525"/>
      <c r="C392" s="526"/>
      <c r="D392" s="527"/>
      <c r="E392" s="528"/>
      <c r="F392" s="529"/>
      <c r="G392" s="530"/>
      <c r="H392" s="528"/>
      <c r="I392" s="526"/>
      <c r="J392" s="527"/>
      <c r="K392" s="528"/>
      <c r="L392" s="529"/>
      <c r="M392" s="530"/>
      <c r="N392" s="120"/>
      <c r="O392" s="362"/>
      <c r="P392" s="362"/>
      <c r="Q392" s="120"/>
      <c r="R392" s="362"/>
      <c r="S392" s="362"/>
    </row>
    <row r="393" spans="2:19" s="395" customFormat="1" ht="15" hidden="1" customHeight="1">
      <c r="B393" s="525"/>
      <c r="C393" s="526"/>
      <c r="D393" s="527"/>
      <c r="E393" s="445"/>
      <c r="F393" s="524"/>
      <c r="G393" s="394"/>
      <c r="H393" s="528"/>
      <c r="I393" s="526"/>
      <c r="J393" s="527"/>
      <c r="K393" s="528"/>
      <c r="L393" s="529"/>
      <c r="M393" s="530"/>
      <c r="N393" s="120"/>
      <c r="O393" s="362"/>
      <c r="P393" s="362"/>
      <c r="Q393" s="120"/>
      <c r="R393" s="362"/>
      <c r="S393" s="362"/>
    </row>
    <row r="394" spans="2:19" s="395" customFormat="1" ht="15" hidden="1" customHeight="1">
      <c r="B394" s="525"/>
      <c r="C394" s="526"/>
      <c r="D394" s="527"/>
      <c r="E394" s="445"/>
      <c r="F394" s="524"/>
      <c r="G394" s="394"/>
      <c r="H394" s="528"/>
      <c r="I394" s="526"/>
      <c r="J394" s="527"/>
      <c r="K394" s="445"/>
      <c r="L394" s="524"/>
      <c r="M394" s="394"/>
      <c r="N394" s="120"/>
      <c r="O394" s="362"/>
      <c r="P394" s="362"/>
      <c r="Q394" s="120"/>
      <c r="R394" s="362"/>
      <c r="S394" s="362"/>
    </row>
    <row r="395" spans="2:19" s="395" customFormat="1" ht="15" hidden="1" customHeight="1">
      <c r="B395" s="525"/>
      <c r="C395" s="526"/>
      <c r="D395" s="527"/>
      <c r="E395" s="445"/>
      <c r="F395" s="524"/>
      <c r="G395" s="394"/>
      <c r="H395" s="528"/>
      <c r="I395" s="526"/>
      <c r="J395" s="527"/>
      <c r="K395" s="445"/>
      <c r="L395" s="524"/>
      <c r="M395" s="394"/>
      <c r="N395" s="120"/>
      <c r="O395" s="362"/>
      <c r="P395" s="362"/>
      <c r="Q395" s="120"/>
      <c r="R395" s="362"/>
      <c r="S395" s="362"/>
    </row>
    <row r="396" spans="2:19" s="395" customFormat="1" ht="15" hidden="1" customHeight="1">
      <c r="B396" s="463"/>
      <c r="C396" s="446"/>
      <c r="D396" s="447"/>
      <c r="E396" s="445"/>
      <c r="F396" s="524"/>
      <c r="G396" s="394"/>
      <c r="H396" s="528"/>
      <c r="I396" s="526"/>
      <c r="J396" s="527"/>
      <c r="K396" s="445"/>
      <c r="L396" s="524"/>
      <c r="M396" s="394"/>
      <c r="N396" s="120"/>
      <c r="O396" s="362"/>
      <c r="P396" s="362"/>
      <c r="Q396" s="120"/>
      <c r="R396" s="362"/>
      <c r="S396" s="362"/>
    </row>
    <row r="397" spans="2:19" s="395" customFormat="1" ht="15" hidden="1" customHeight="1">
      <c r="B397" s="463"/>
      <c r="C397" s="446"/>
      <c r="D397" s="447"/>
      <c r="E397" s="445"/>
      <c r="F397" s="524"/>
      <c r="G397" s="394"/>
      <c r="H397" s="445"/>
      <c r="I397" s="446"/>
      <c r="J397" s="447"/>
      <c r="K397" s="445"/>
      <c r="L397" s="524"/>
      <c r="M397" s="394"/>
      <c r="N397" s="120"/>
      <c r="O397" s="362"/>
      <c r="P397" s="362"/>
      <c r="Q397" s="120"/>
      <c r="R397" s="362"/>
      <c r="S397" s="362"/>
    </row>
    <row r="398" spans="2:19" s="395" customFormat="1" ht="15" hidden="1" customHeight="1">
      <c r="B398" s="463"/>
      <c r="C398" s="446"/>
      <c r="D398" s="447"/>
      <c r="E398" s="445"/>
      <c r="F398" s="524"/>
      <c r="G398" s="394"/>
      <c r="H398" s="445"/>
      <c r="I398" s="446"/>
      <c r="J398" s="447"/>
      <c r="K398" s="445"/>
      <c r="L398" s="524"/>
      <c r="M398" s="394"/>
      <c r="N398" s="120"/>
      <c r="O398" s="362"/>
      <c r="P398" s="362"/>
      <c r="Q398" s="120"/>
      <c r="R398" s="362"/>
      <c r="S398" s="362"/>
    </row>
    <row r="399" spans="2:19" s="395" customFormat="1" ht="15" hidden="1" customHeight="1">
      <c r="B399" s="463"/>
      <c r="C399" s="446"/>
      <c r="D399" s="447"/>
      <c r="E399" s="445"/>
      <c r="F399" s="524"/>
      <c r="G399" s="394"/>
      <c r="H399" s="445"/>
      <c r="I399" s="446"/>
      <c r="J399" s="447"/>
      <c r="K399" s="445"/>
      <c r="L399" s="524"/>
      <c r="M399" s="394"/>
      <c r="N399" s="120"/>
      <c r="O399" s="362"/>
      <c r="P399" s="362"/>
      <c r="Q399" s="120"/>
      <c r="R399" s="362"/>
      <c r="S399" s="362"/>
    </row>
    <row r="400" spans="2:19" s="395" customFormat="1" ht="15" hidden="1" customHeight="1">
      <c r="B400" s="463"/>
      <c r="C400" s="446"/>
      <c r="D400" s="447"/>
      <c r="E400" s="445"/>
      <c r="F400" s="524"/>
      <c r="G400" s="394"/>
      <c r="H400" s="445"/>
      <c r="I400" s="446"/>
      <c r="J400" s="447"/>
      <c r="K400" s="445"/>
      <c r="L400" s="524"/>
      <c r="M400" s="394"/>
      <c r="N400" s="120"/>
      <c r="O400" s="362"/>
      <c r="P400" s="362"/>
      <c r="Q400" s="120"/>
      <c r="R400" s="362"/>
      <c r="S400" s="362"/>
    </row>
    <row r="401" spans="2:19" s="395" customFormat="1" ht="15" hidden="1" customHeight="1">
      <c r="B401" s="463"/>
      <c r="C401" s="446"/>
      <c r="D401" s="447"/>
      <c r="E401" s="445"/>
      <c r="F401" s="524"/>
      <c r="G401" s="394"/>
      <c r="H401" s="445"/>
      <c r="I401" s="446"/>
      <c r="J401" s="447"/>
      <c r="K401" s="445"/>
      <c r="L401" s="524"/>
      <c r="M401" s="394"/>
      <c r="N401" s="120"/>
      <c r="O401" s="362"/>
      <c r="P401" s="362"/>
      <c r="Q401" s="120"/>
      <c r="R401" s="362"/>
      <c r="S401" s="362"/>
    </row>
    <row r="402" spans="2:19" s="395" customFormat="1" ht="15" hidden="1" customHeight="1">
      <c r="B402" s="463"/>
      <c r="C402" s="446"/>
      <c r="D402" s="447"/>
      <c r="E402" s="445"/>
      <c r="F402" s="524"/>
      <c r="G402" s="394"/>
      <c r="H402" s="445"/>
      <c r="I402" s="446"/>
      <c r="J402" s="447"/>
      <c r="K402" s="445"/>
      <c r="L402" s="524"/>
      <c r="M402" s="394"/>
      <c r="N402" s="120"/>
      <c r="O402" s="362"/>
      <c r="P402" s="362"/>
      <c r="Q402" s="120"/>
      <c r="R402" s="362"/>
      <c r="S402" s="362"/>
    </row>
    <row r="403" spans="2:19" s="395" customFormat="1" ht="15" hidden="1" customHeight="1">
      <c r="B403" s="463"/>
      <c r="C403" s="446"/>
      <c r="D403" s="447"/>
      <c r="E403" s="445"/>
      <c r="F403" s="524"/>
      <c r="G403" s="394"/>
      <c r="H403" s="445"/>
      <c r="I403" s="446"/>
      <c r="J403" s="447"/>
      <c r="K403" s="445"/>
      <c r="L403" s="524"/>
      <c r="M403" s="394"/>
      <c r="N403" s="120"/>
      <c r="O403" s="362"/>
      <c r="P403" s="362"/>
      <c r="Q403" s="120"/>
      <c r="R403" s="362"/>
      <c r="S403" s="362"/>
    </row>
    <row r="404" spans="2:19" s="395" customFormat="1" ht="15" hidden="1" customHeight="1">
      <c r="B404" s="463"/>
      <c r="C404" s="446"/>
      <c r="D404" s="447"/>
      <c r="E404" s="445"/>
      <c r="F404" s="524"/>
      <c r="G404" s="394"/>
      <c r="H404" s="445"/>
      <c r="I404" s="446"/>
      <c r="J404" s="447"/>
      <c r="K404" s="445"/>
      <c r="L404" s="524"/>
      <c r="M404" s="394"/>
      <c r="N404" s="120"/>
      <c r="O404" s="362"/>
      <c r="P404" s="362"/>
      <c r="Q404" s="120"/>
      <c r="R404" s="362"/>
      <c r="S404" s="362"/>
    </row>
    <row r="405" spans="2:19" s="395" customFormat="1" ht="15" hidden="1" customHeight="1">
      <c r="B405" s="525"/>
      <c r="C405" s="526"/>
      <c r="D405" s="527"/>
      <c r="E405" s="528"/>
      <c r="F405" s="529"/>
      <c r="G405" s="530"/>
      <c r="H405" s="528"/>
      <c r="I405" s="526"/>
      <c r="J405" s="527"/>
      <c r="K405" s="528"/>
      <c r="L405" s="529"/>
      <c r="M405" s="530"/>
      <c r="N405" s="120"/>
      <c r="O405" s="362"/>
      <c r="P405" s="362"/>
      <c r="Q405" s="120"/>
      <c r="R405" s="362"/>
      <c r="S405" s="362"/>
    </row>
    <row r="406" spans="2:19" s="395" customFormat="1" ht="15" hidden="1" customHeight="1">
      <c r="B406" s="525"/>
      <c r="C406" s="526"/>
      <c r="D406" s="527"/>
      <c r="E406" s="445"/>
      <c r="F406" s="524"/>
      <c r="G406" s="394"/>
      <c r="H406" s="528"/>
      <c r="I406" s="526"/>
      <c r="J406" s="527"/>
      <c r="K406" s="528"/>
      <c r="L406" s="529"/>
      <c r="M406" s="530"/>
      <c r="N406" s="120"/>
      <c r="O406" s="362"/>
      <c r="P406" s="362"/>
      <c r="Q406" s="120"/>
      <c r="R406" s="362"/>
      <c r="S406" s="362"/>
    </row>
    <row r="407" spans="2:19" s="395" customFormat="1" ht="15" hidden="1" customHeight="1">
      <c r="B407" s="525"/>
      <c r="C407" s="526"/>
      <c r="D407" s="527"/>
      <c r="E407" s="445"/>
      <c r="F407" s="524"/>
      <c r="G407" s="394"/>
      <c r="H407" s="528"/>
      <c r="I407" s="526"/>
      <c r="J407" s="527"/>
      <c r="K407" s="445"/>
      <c r="L407" s="524"/>
      <c r="M407" s="394"/>
      <c r="N407" s="120"/>
      <c r="O407" s="362"/>
      <c r="P407" s="362"/>
      <c r="Q407" s="120"/>
      <c r="R407" s="362"/>
      <c r="S407" s="362"/>
    </row>
    <row r="408" spans="2:19" s="395" customFormat="1" ht="15" hidden="1" customHeight="1">
      <c r="B408" s="463"/>
      <c r="C408" s="446"/>
      <c r="D408" s="447"/>
      <c r="E408" s="445"/>
      <c r="F408" s="524"/>
      <c r="G408" s="394"/>
      <c r="H408" s="445"/>
      <c r="I408" s="446"/>
      <c r="J408" s="447"/>
      <c r="K408" s="445"/>
      <c r="L408" s="524"/>
      <c r="M408" s="394"/>
      <c r="N408" s="120"/>
      <c r="O408" s="362"/>
      <c r="P408" s="362"/>
      <c r="Q408" s="120"/>
      <c r="R408" s="362"/>
      <c r="S408" s="362"/>
    </row>
    <row r="409" spans="2:19" s="395" customFormat="1" ht="15" hidden="1" customHeight="1">
      <c r="B409" s="463"/>
      <c r="C409" s="446"/>
      <c r="D409" s="447"/>
      <c r="E409" s="445"/>
      <c r="F409" s="524"/>
      <c r="G409" s="394"/>
      <c r="H409" s="445"/>
      <c r="I409" s="446"/>
      <c r="J409" s="447"/>
      <c r="K409" s="445"/>
      <c r="L409" s="524"/>
      <c r="M409" s="394"/>
      <c r="N409" s="120"/>
      <c r="O409" s="362"/>
      <c r="P409" s="362"/>
      <c r="Q409" s="120"/>
      <c r="R409" s="362"/>
      <c r="S409" s="362"/>
    </row>
    <row r="410" spans="2:19" s="395" customFormat="1" ht="15.6" thickBot="1">
      <c r="B410" s="392"/>
      <c r="C410" s="393"/>
      <c r="D410" s="394"/>
      <c r="E410" s="392"/>
      <c r="F410" s="393"/>
      <c r="G410" s="394"/>
      <c r="H410" s="392"/>
      <c r="I410" s="393"/>
      <c r="J410" s="394"/>
      <c r="K410" s="392"/>
      <c r="L410" s="393"/>
      <c r="M410" s="394"/>
      <c r="N410" s="531"/>
      <c r="O410" s="532"/>
      <c r="P410" s="533"/>
      <c r="Q410" s="531"/>
      <c r="R410" s="532"/>
      <c r="S410" s="533"/>
    </row>
    <row r="411" spans="2:19" s="110" customFormat="1" ht="21" customHeight="1">
      <c r="B411" s="99" t="s">
        <v>62</v>
      </c>
      <c r="C411" s="363"/>
      <c r="D411" s="364"/>
      <c r="E411" s="100"/>
      <c r="F411" s="363"/>
      <c r="G411" s="363"/>
      <c r="H411" s="100"/>
      <c r="I411" s="365" t="s">
        <v>63</v>
      </c>
      <c r="J411" s="366"/>
      <c r="K411" s="104"/>
      <c r="L411" s="367"/>
      <c r="M411" s="368"/>
      <c r="N411" s="106"/>
      <c r="O411" s="107" t="s">
        <v>64</v>
      </c>
      <c r="P411" s="108"/>
      <c r="Q411" s="100"/>
      <c r="R411" s="108"/>
      <c r="S411" s="109"/>
    </row>
    <row r="412" spans="2:19" s="110" customFormat="1" ht="21" customHeight="1" thickBot="1">
      <c r="B412" s="111" t="s">
        <v>65</v>
      </c>
      <c r="C412" s="369"/>
      <c r="D412" s="370">
        <f>県下新聞別集計!T33</f>
        <v>0</v>
      </c>
      <c r="E412" s="114"/>
      <c r="F412" s="371"/>
      <c r="G412" s="371"/>
      <c r="H412" s="114"/>
      <c r="I412" s="372" t="s">
        <v>66</v>
      </c>
      <c r="J412" s="373"/>
      <c r="K412" s="114"/>
      <c r="L412" s="371"/>
      <c r="M412" s="374"/>
      <c r="N412" s="118"/>
      <c r="O412" s="115" t="s">
        <v>67</v>
      </c>
      <c r="P412" s="819"/>
      <c r="Q412" s="820"/>
      <c r="R412" s="820"/>
      <c r="S412" s="821"/>
    </row>
    <row r="413" spans="2:19" s="395" customFormat="1" ht="15">
      <c r="B413" s="392"/>
      <c r="C413" s="393"/>
      <c r="D413" s="394"/>
      <c r="E413" s="392"/>
      <c r="F413" s="393"/>
      <c r="G413" s="394"/>
      <c r="H413" s="392"/>
      <c r="I413" s="393"/>
      <c r="J413" s="394"/>
      <c r="K413" s="392"/>
      <c r="L413" s="393"/>
      <c r="M413" s="394"/>
      <c r="N413" s="392"/>
      <c r="O413" s="532"/>
      <c r="P413" s="533"/>
      <c r="Q413" s="392"/>
      <c r="R413" s="532"/>
      <c r="S413" s="533"/>
    </row>
    <row r="414" spans="2:19" s="395" customFormat="1" ht="18" customHeight="1">
      <c r="B414" s="413" t="s">
        <v>406</v>
      </c>
      <c r="C414" s="414"/>
      <c r="D414" s="126" t="s">
        <v>69</v>
      </c>
      <c r="E414" s="126">
        <f>+G434+J434+M434+P434+S434</f>
        <v>0</v>
      </c>
      <c r="F414" s="126" t="s">
        <v>249</v>
      </c>
      <c r="G414" s="126">
        <f>県下新聞別集計!S25</f>
        <v>13240</v>
      </c>
      <c r="H414" s="251"/>
      <c r="I414" s="415"/>
      <c r="J414" s="416"/>
      <c r="L414" s="414"/>
      <c r="M414" s="416"/>
      <c r="O414" s="517"/>
      <c r="P414" s="518"/>
      <c r="R414" s="517"/>
      <c r="S414" s="132" t="s">
        <v>74</v>
      </c>
    </row>
    <row r="415" spans="2:19" s="119" customFormat="1" ht="12" customHeight="1" thickBot="1">
      <c r="B415" s="120"/>
      <c r="C415" s="120"/>
      <c r="D415" s="351"/>
      <c r="E415" s="120"/>
      <c r="F415" s="120"/>
      <c r="G415" s="351"/>
      <c r="H415" s="120"/>
      <c r="I415" s="120"/>
      <c r="J415" s="351"/>
      <c r="K415" s="120"/>
      <c r="L415" s="120"/>
      <c r="M415" s="351"/>
      <c r="N415" s="120"/>
      <c r="O415" s="121"/>
      <c r="P415" s="122"/>
      <c r="Q415" s="120"/>
      <c r="R415" s="121"/>
      <c r="S415" s="122"/>
    </row>
    <row r="416" spans="2:19" s="395" customFormat="1" ht="15">
      <c r="B416" s="133" t="s">
        <v>75</v>
      </c>
      <c r="C416" s="134"/>
      <c r="D416" s="135"/>
      <c r="E416" s="136" t="s">
        <v>76</v>
      </c>
      <c r="F416" s="137"/>
      <c r="G416" s="138"/>
      <c r="H416" s="139" t="s">
        <v>77</v>
      </c>
      <c r="I416" s="137"/>
      <c r="J416" s="138"/>
      <c r="K416" s="140" t="s">
        <v>78</v>
      </c>
      <c r="L416" s="137"/>
      <c r="M416" s="141"/>
      <c r="N416" s="140" t="s">
        <v>79</v>
      </c>
      <c r="O416" s="137"/>
      <c r="P416" s="141"/>
      <c r="Q416" s="142" t="s">
        <v>80</v>
      </c>
      <c r="R416" s="137"/>
      <c r="S416" s="143"/>
    </row>
    <row r="417" spans="2:19" s="131" customFormat="1" ht="15" customHeight="1">
      <c r="B417" s="144" t="s">
        <v>81</v>
      </c>
      <c r="C417" s="145" t="s">
        <v>82</v>
      </c>
      <c r="D417" s="146" t="s">
        <v>83</v>
      </c>
      <c r="E417" s="147" t="s">
        <v>81</v>
      </c>
      <c r="F417" s="145" t="s">
        <v>84</v>
      </c>
      <c r="G417" s="148" t="s">
        <v>85</v>
      </c>
      <c r="H417" s="149" t="s">
        <v>81</v>
      </c>
      <c r="I417" s="145" t="s">
        <v>84</v>
      </c>
      <c r="J417" s="150" t="s">
        <v>85</v>
      </c>
      <c r="K417" s="149" t="s">
        <v>81</v>
      </c>
      <c r="L417" s="145" t="s">
        <v>84</v>
      </c>
      <c r="M417" s="150" t="s">
        <v>85</v>
      </c>
      <c r="N417" s="149" t="s">
        <v>81</v>
      </c>
      <c r="O417" s="145" t="s">
        <v>84</v>
      </c>
      <c r="P417" s="150" t="s">
        <v>85</v>
      </c>
      <c r="Q417" s="149" t="s">
        <v>81</v>
      </c>
      <c r="R417" s="145" t="s">
        <v>84</v>
      </c>
      <c r="S417" s="151" t="s">
        <v>85</v>
      </c>
    </row>
    <row r="418" spans="2:19" s="395" customFormat="1" ht="15" customHeight="1">
      <c r="B418" s="417" t="s">
        <v>407</v>
      </c>
      <c r="C418" s="418">
        <v>2620</v>
      </c>
      <c r="D418" s="700">
        <f t="shared" ref="D418:D427" si="5">G418+J418+M418+P418+S418</f>
        <v>0</v>
      </c>
      <c r="E418" s="419" t="s">
        <v>407</v>
      </c>
      <c r="F418" s="418">
        <v>2400</v>
      </c>
      <c r="G418" s="420"/>
      <c r="H418" s="421"/>
      <c r="I418" s="418"/>
      <c r="J418" s="420"/>
      <c r="K418" s="421" t="s">
        <v>408</v>
      </c>
      <c r="L418" s="418">
        <v>90</v>
      </c>
      <c r="M418" s="420"/>
      <c r="N418" s="421" t="s">
        <v>408</v>
      </c>
      <c r="O418" s="418">
        <v>40</v>
      </c>
      <c r="P418" s="420"/>
      <c r="Q418" s="421" t="s">
        <v>408</v>
      </c>
      <c r="R418" s="418">
        <v>90</v>
      </c>
      <c r="S418" s="422"/>
    </row>
    <row r="419" spans="2:19" s="395" customFormat="1" ht="15" customHeight="1">
      <c r="B419" s="423" t="s">
        <v>409</v>
      </c>
      <c r="C419" s="424">
        <v>1220</v>
      </c>
      <c r="D419" s="701">
        <f t="shared" si="5"/>
        <v>0</v>
      </c>
      <c r="E419" s="426" t="s">
        <v>409</v>
      </c>
      <c r="F419" s="424">
        <v>1150</v>
      </c>
      <c r="G419" s="430"/>
      <c r="H419" s="431"/>
      <c r="I419" s="424"/>
      <c r="J419" s="430"/>
      <c r="K419" s="431" t="s">
        <v>410</v>
      </c>
      <c r="L419" s="424">
        <v>30</v>
      </c>
      <c r="M419" s="430"/>
      <c r="N419" s="431" t="s">
        <v>410</v>
      </c>
      <c r="O419" s="424">
        <v>10</v>
      </c>
      <c r="P419" s="430"/>
      <c r="Q419" s="431" t="s">
        <v>410</v>
      </c>
      <c r="R419" s="432">
        <v>30</v>
      </c>
      <c r="S419" s="433"/>
    </row>
    <row r="420" spans="2:19" s="395" customFormat="1" ht="15" customHeight="1">
      <c r="B420" s="417" t="s">
        <v>411</v>
      </c>
      <c r="C420" s="418">
        <v>1900</v>
      </c>
      <c r="D420" s="702">
        <f t="shared" si="5"/>
        <v>0</v>
      </c>
      <c r="E420" s="419" t="s">
        <v>411</v>
      </c>
      <c r="F420" s="418">
        <v>1750</v>
      </c>
      <c r="G420" s="420"/>
      <c r="H420" s="421"/>
      <c r="I420" s="418"/>
      <c r="J420" s="420"/>
      <c r="K420" s="534" t="s">
        <v>412</v>
      </c>
      <c r="L420" s="418">
        <v>60</v>
      </c>
      <c r="M420" s="420"/>
      <c r="N420" s="421" t="s">
        <v>412</v>
      </c>
      <c r="O420" s="418">
        <v>30</v>
      </c>
      <c r="P420" s="420"/>
      <c r="Q420" s="421" t="s">
        <v>412</v>
      </c>
      <c r="R420" s="457">
        <v>60</v>
      </c>
      <c r="S420" s="458"/>
    </row>
    <row r="421" spans="2:19" s="395" customFormat="1" ht="15" customHeight="1">
      <c r="B421" s="423" t="s">
        <v>413</v>
      </c>
      <c r="C421" s="424">
        <v>1380</v>
      </c>
      <c r="D421" s="701">
        <f t="shared" si="5"/>
        <v>0</v>
      </c>
      <c r="E421" s="426" t="s">
        <v>413</v>
      </c>
      <c r="F421" s="424">
        <v>1300</v>
      </c>
      <c r="G421" s="430"/>
      <c r="H421" s="431"/>
      <c r="I421" s="424"/>
      <c r="J421" s="430"/>
      <c r="K421" s="431" t="s">
        <v>414</v>
      </c>
      <c r="L421" s="424">
        <v>40</v>
      </c>
      <c r="M421" s="430"/>
      <c r="N421" s="431" t="s">
        <v>414</v>
      </c>
      <c r="O421" s="424">
        <v>10</v>
      </c>
      <c r="P421" s="430"/>
      <c r="Q421" s="431" t="s">
        <v>414</v>
      </c>
      <c r="R421" s="432">
        <v>30</v>
      </c>
      <c r="S421" s="433"/>
    </row>
    <row r="422" spans="2:19" s="395" customFormat="1" ht="15" customHeight="1">
      <c r="B422" s="417" t="s">
        <v>415</v>
      </c>
      <c r="C422" s="418">
        <v>880</v>
      </c>
      <c r="D422" s="702">
        <f t="shared" si="5"/>
        <v>0</v>
      </c>
      <c r="E422" s="419" t="s">
        <v>415</v>
      </c>
      <c r="F422" s="418">
        <v>860</v>
      </c>
      <c r="G422" s="469"/>
      <c r="H422" s="470"/>
      <c r="I422" s="471"/>
      <c r="J422" s="420"/>
      <c r="K422" s="421" t="s">
        <v>416</v>
      </c>
      <c r="L422" s="418">
        <v>10</v>
      </c>
      <c r="M422" s="420"/>
      <c r="N422" s="421"/>
      <c r="O422" s="418"/>
      <c r="P422" s="420"/>
      <c r="Q422" s="421" t="s">
        <v>416</v>
      </c>
      <c r="R422" s="457">
        <v>10</v>
      </c>
      <c r="S422" s="458"/>
    </row>
    <row r="423" spans="2:19" s="395" customFormat="1" ht="15" customHeight="1">
      <c r="B423" s="423" t="s">
        <v>417</v>
      </c>
      <c r="C423" s="424">
        <v>490</v>
      </c>
      <c r="D423" s="701">
        <f t="shared" si="5"/>
        <v>0</v>
      </c>
      <c r="E423" s="426" t="s">
        <v>417</v>
      </c>
      <c r="F423" s="424">
        <v>450</v>
      </c>
      <c r="G423" s="427"/>
      <c r="H423" s="428"/>
      <c r="I423" s="429"/>
      <c r="J423" s="430"/>
      <c r="K423" s="431" t="s">
        <v>418</v>
      </c>
      <c r="L423" s="424">
        <v>20</v>
      </c>
      <c r="M423" s="430"/>
      <c r="N423" s="431" t="s">
        <v>418</v>
      </c>
      <c r="O423" s="424">
        <v>10</v>
      </c>
      <c r="P423" s="430"/>
      <c r="Q423" s="431" t="s">
        <v>419</v>
      </c>
      <c r="R423" s="432">
        <v>10</v>
      </c>
      <c r="S423" s="433"/>
    </row>
    <row r="424" spans="2:19" s="395" customFormat="1" ht="15" customHeight="1">
      <c r="B424" s="417" t="s">
        <v>420</v>
      </c>
      <c r="C424" s="418">
        <v>1190</v>
      </c>
      <c r="D424" s="702">
        <f t="shared" si="5"/>
        <v>0</v>
      </c>
      <c r="E424" s="419" t="s">
        <v>420</v>
      </c>
      <c r="F424" s="418">
        <v>1140</v>
      </c>
      <c r="G424" s="469"/>
      <c r="H424" s="470"/>
      <c r="I424" s="471"/>
      <c r="J424" s="420"/>
      <c r="K424" s="421" t="s">
        <v>421</v>
      </c>
      <c r="L424" s="418">
        <v>20</v>
      </c>
      <c r="M424" s="420"/>
      <c r="N424" s="421" t="s">
        <v>421</v>
      </c>
      <c r="O424" s="418">
        <v>10</v>
      </c>
      <c r="P424" s="420"/>
      <c r="Q424" s="421" t="s">
        <v>421</v>
      </c>
      <c r="R424" s="457">
        <v>20</v>
      </c>
      <c r="S424" s="458"/>
    </row>
    <row r="425" spans="2:19" s="395" customFormat="1" ht="15" customHeight="1">
      <c r="B425" s="423" t="s">
        <v>422</v>
      </c>
      <c r="C425" s="424">
        <v>450</v>
      </c>
      <c r="D425" s="701">
        <f t="shared" si="5"/>
        <v>0</v>
      </c>
      <c r="E425" s="426" t="s">
        <v>422</v>
      </c>
      <c r="F425" s="424">
        <v>430</v>
      </c>
      <c r="G425" s="427"/>
      <c r="H425" s="431" t="s">
        <v>423</v>
      </c>
      <c r="I425" s="432">
        <v>10</v>
      </c>
      <c r="J425" s="430"/>
      <c r="K425" s="431"/>
      <c r="L425" s="424"/>
      <c r="M425" s="427"/>
      <c r="N425" s="431"/>
      <c r="O425" s="432"/>
      <c r="P425" s="427"/>
      <c r="Q425" s="431" t="s">
        <v>423</v>
      </c>
      <c r="R425" s="432">
        <v>10</v>
      </c>
      <c r="S425" s="433"/>
    </row>
    <row r="426" spans="2:19" s="395" customFormat="1" ht="15" customHeight="1">
      <c r="B426" s="417" t="s">
        <v>424</v>
      </c>
      <c r="C426" s="418">
        <v>1530</v>
      </c>
      <c r="D426" s="702">
        <f t="shared" si="5"/>
        <v>0</v>
      </c>
      <c r="E426" s="419" t="s">
        <v>424</v>
      </c>
      <c r="F426" s="418">
        <v>1460</v>
      </c>
      <c r="G426" s="469"/>
      <c r="H426" s="421" t="s">
        <v>425</v>
      </c>
      <c r="I426" s="457">
        <v>20</v>
      </c>
      <c r="J426" s="420"/>
      <c r="K426" s="421" t="s">
        <v>425</v>
      </c>
      <c r="L426" s="418">
        <v>20</v>
      </c>
      <c r="M426" s="469"/>
      <c r="N426" s="421" t="s">
        <v>425</v>
      </c>
      <c r="O426" s="457">
        <v>10</v>
      </c>
      <c r="P426" s="469"/>
      <c r="Q426" s="421" t="s">
        <v>425</v>
      </c>
      <c r="R426" s="457">
        <v>20</v>
      </c>
      <c r="S426" s="458"/>
    </row>
    <row r="427" spans="2:19" s="395" customFormat="1" ht="15" customHeight="1" thickBot="1">
      <c r="B427" s="423" t="s">
        <v>426</v>
      </c>
      <c r="C427" s="424">
        <v>700</v>
      </c>
      <c r="D427" s="701">
        <f t="shared" si="5"/>
        <v>0</v>
      </c>
      <c r="E427" s="535" t="s">
        <v>426</v>
      </c>
      <c r="F427" s="432">
        <v>680</v>
      </c>
      <c r="G427" s="427"/>
      <c r="H427" s="428"/>
      <c r="I427" s="429"/>
      <c r="J427" s="427"/>
      <c r="K427" s="431" t="s">
        <v>427</v>
      </c>
      <c r="L427" s="432">
        <v>10</v>
      </c>
      <c r="M427" s="427"/>
      <c r="N427" s="428"/>
      <c r="O427" s="429"/>
      <c r="P427" s="427"/>
      <c r="Q427" s="431" t="s">
        <v>427</v>
      </c>
      <c r="R427" s="432">
        <v>10</v>
      </c>
      <c r="S427" s="433"/>
    </row>
    <row r="428" spans="2:19" s="395" customFormat="1" ht="15" customHeight="1" thickBot="1">
      <c r="B428" s="423"/>
      <c r="C428" s="424"/>
      <c r="D428" s="425"/>
      <c r="E428" s="824" t="s">
        <v>192</v>
      </c>
      <c r="F428" s="825"/>
      <c r="G428" s="825"/>
      <c r="H428" s="825"/>
      <c r="I428" s="825"/>
      <c r="J428" s="825"/>
      <c r="K428" s="825"/>
      <c r="L428" s="835"/>
      <c r="M428" s="825"/>
      <c r="N428" s="825"/>
      <c r="O428" s="825"/>
      <c r="P428" s="825"/>
      <c r="Q428" s="825"/>
      <c r="R428" s="825"/>
      <c r="S428" s="826"/>
    </row>
    <row r="429" spans="2:19" s="395" customFormat="1" ht="15" customHeight="1">
      <c r="B429" s="423"/>
      <c r="C429" s="424"/>
      <c r="D429" s="425"/>
      <c r="E429" s="438"/>
      <c r="F429" s="429"/>
      <c r="G429" s="435"/>
      <c r="H429" s="431" t="s">
        <v>428</v>
      </c>
      <c r="I429" s="432">
        <v>260</v>
      </c>
      <c r="J429" s="427"/>
      <c r="K429" s="431" t="s">
        <v>429</v>
      </c>
      <c r="L429" s="432">
        <v>10</v>
      </c>
      <c r="M429" s="427"/>
      <c r="N429" s="428"/>
      <c r="O429" s="429"/>
      <c r="P429" s="427"/>
      <c r="Q429" s="431"/>
      <c r="R429" s="432"/>
      <c r="S429" s="433"/>
    </row>
    <row r="430" spans="2:19" s="395" customFormat="1" ht="15" customHeight="1">
      <c r="B430" s="423"/>
      <c r="C430" s="424"/>
      <c r="D430" s="425"/>
      <c r="E430" s="438"/>
      <c r="F430" s="429"/>
      <c r="G430" s="435"/>
      <c r="H430" s="431" t="s">
        <v>411</v>
      </c>
      <c r="I430" s="432">
        <v>260</v>
      </c>
      <c r="J430" s="427"/>
      <c r="K430" s="431"/>
      <c r="L430" s="432"/>
      <c r="M430" s="427"/>
      <c r="N430" s="428"/>
      <c r="O430" s="429"/>
      <c r="P430" s="427"/>
      <c r="Q430" s="431"/>
      <c r="R430" s="432"/>
      <c r="S430" s="433"/>
    </row>
    <row r="431" spans="2:19" s="395" customFormat="1" ht="15" customHeight="1">
      <c r="B431" s="436"/>
      <c r="C431" s="429"/>
      <c r="D431" s="437"/>
      <c r="E431" s="438"/>
      <c r="F431" s="429"/>
      <c r="G431" s="435"/>
      <c r="H431" s="431" t="s">
        <v>413</v>
      </c>
      <c r="I431" s="432">
        <v>350</v>
      </c>
      <c r="J431" s="427"/>
      <c r="K431" s="428"/>
      <c r="L431" s="429"/>
      <c r="M431" s="435"/>
      <c r="N431" s="428"/>
      <c r="O431" s="429"/>
      <c r="P431" s="435"/>
      <c r="Q431" s="428"/>
      <c r="R431" s="429"/>
      <c r="S431" s="459"/>
    </row>
    <row r="432" spans="2:19" s="395" customFormat="1" ht="15" customHeight="1">
      <c r="B432" s="536"/>
      <c r="C432" s="537"/>
      <c r="D432" s="538"/>
      <c r="E432" s="539"/>
      <c r="F432" s="537"/>
      <c r="G432" s="540"/>
      <c r="H432" s="541"/>
      <c r="I432" s="537"/>
      <c r="J432" s="540"/>
      <c r="K432" s="542"/>
      <c r="L432" s="543"/>
      <c r="M432" s="544"/>
      <c r="N432" s="541"/>
      <c r="O432" s="537"/>
      <c r="P432" s="540"/>
      <c r="Q432" s="541"/>
      <c r="R432" s="537"/>
      <c r="S432" s="545"/>
    </row>
    <row r="433" spans="2:19" s="395" customFormat="1" ht="15" customHeight="1">
      <c r="B433" s="546"/>
      <c r="C433" s="547"/>
      <c r="D433" s="548"/>
      <c r="E433" s="549"/>
      <c r="F433" s="547"/>
      <c r="G433" s="550"/>
      <c r="H433" s="551"/>
      <c r="I433" s="547"/>
      <c r="J433" s="550"/>
      <c r="K433" s="551"/>
      <c r="L433" s="547"/>
      <c r="M433" s="550"/>
      <c r="N433" s="552"/>
      <c r="O433" s="553"/>
      <c r="P433" s="554"/>
      <c r="Q433" s="551"/>
      <c r="R433" s="547"/>
      <c r="S433" s="555"/>
    </row>
    <row r="434" spans="2:19" s="395" customFormat="1" ht="14.25" customHeight="1" thickBot="1">
      <c r="B434" s="283" t="s">
        <v>228</v>
      </c>
      <c r="C434" s="439">
        <f>SUM(C418:C433)</f>
        <v>12360</v>
      </c>
      <c r="D434" s="473">
        <f>SUM(D418:D433)</f>
        <v>0</v>
      </c>
      <c r="E434" s="286" t="s">
        <v>229</v>
      </c>
      <c r="F434" s="439">
        <f>SUM(F418:F433)</f>
        <v>11620</v>
      </c>
      <c r="G434" s="439">
        <f>SUM(G418:G433)</f>
        <v>0</v>
      </c>
      <c r="H434" s="289" t="s">
        <v>230</v>
      </c>
      <c r="I434" s="439">
        <f>SUM(I418:I433)</f>
        <v>900</v>
      </c>
      <c r="J434" s="439">
        <f>SUM(J418:J433)</f>
        <v>0</v>
      </c>
      <c r="K434" s="291" t="s">
        <v>231</v>
      </c>
      <c r="L434" s="439">
        <f>SUM(L418:L433)</f>
        <v>310</v>
      </c>
      <c r="M434" s="439">
        <f>SUM(M418:M433)</f>
        <v>0</v>
      </c>
      <c r="N434" s="289" t="s">
        <v>232</v>
      </c>
      <c r="O434" s="439">
        <f>SUM(O418:O433)</f>
        <v>120</v>
      </c>
      <c r="P434" s="439">
        <f>SUM(P418:P433)</f>
        <v>0</v>
      </c>
      <c r="Q434" s="289" t="s">
        <v>233</v>
      </c>
      <c r="R434" s="439">
        <f>SUM(R418:R433)</f>
        <v>290</v>
      </c>
      <c r="S434" s="441">
        <f>SUM(S418:S433)</f>
        <v>0</v>
      </c>
    </row>
    <row r="435" spans="2:19" s="395" customFormat="1" ht="15" hidden="1" customHeight="1">
      <c r="B435" s="392"/>
      <c r="C435" s="446"/>
      <c r="D435" s="447"/>
      <c r="E435" s="445"/>
      <c r="F435" s="446"/>
      <c r="G435" s="447"/>
      <c r="H435" s="445"/>
      <c r="I435" s="446"/>
      <c r="J435" s="447"/>
      <c r="K435" s="445"/>
      <c r="L435" s="448"/>
      <c r="M435" s="449"/>
      <c r="N435" s="445"/>
      <c r="O435" s="446"/>
      <c r="P435" s="449"/>
      <c r="Q435" s="445"/>
      <c r="R435" s="446"/>
      <c r="S435" s="447"/>
    </row>
    <row r="436" spans="2:19" s="395" customFormat="1" ht="15" customHeight="1">
      <c r="B436" s="392"/>
      <c r="C436" s="446"/>
      <c r="D436" s="447"/>
      <c r="E436" s="445"/>
      <c r="F436" s="446"/>
      <c r="G436" s="447"/>
      <c r="H436" s="445"/>
      <c r="I436" s="446"/>
      <c r="J436" s="447"/>
      <c r="K436" s="445"/>
      <c r="L436" s="446"/>
      <c r="M436" s="447"/>
      <c r="N436" s="445"/>
      <c r="O436" s="446"/>
      <c r="P436" s="447"/>
      <c r="Q436" s="528"/>
      <c r="R436" s="526"/>
      <c r="S436" s="527"/>
    </row>
    <row r="437" spans="2:19" s="395" customFormat="1" ht="18" customHeight="1">
      <c r="B437" s="413" t="s">
        <v>430</v>
      </c>
      <c r="C437" s="453"/>
      <c r="D437" s="126" t="s">
        <v>69</v>
      </c>
      <c r="E437" s="126">
        <f>+G446+J446+M446+P446+S446</f>
        <v>0</v>
      </c>
      <c r="F437" s="126" t="s">
        <v>249</v>
      </c>
      <c r="G437" s="126">
        <f>県下新聞別集計!S26</f>
        <v>3360</v>
      </c>
      <c r="H437" s="251"/>
      <c r="I437" s="454"/>
      <c r="J437" s="455"/>
      <c r="K437" s="456"/>
      <c r="L437" s="453"/>
      <c r="M437" s="455"/>
      <c r="N437" s="456"/>
      <c r="O437" s="453"/>
      <c r="P437" s="455"/>
      <c r="Q437" s="456"/>
      <c r="R437" s="453"/>
      <c r="S437" s="132" t="s">
        <v>74</v>
      </c>
    </row>
    <row r="438" spans="2:19" s="119" customFormat="1" ht="12" customHeight="1" thickBot="1">
      <c r="B438" s="120"/>
      <c r="C438" s="120"/>
      <c r="D438" s="351"/>
      <c r="E438" s="120"/>
      <c r="F438" s="120"/>
      <c r="G438" s="351"/>
      <c r="H438" s="120"/>
      <c r="I438" s="120"/>
      <c r="J438" s="351"/>
      <c r="K438" s="120"/>
      <c r="L438" s="120"/>
      <c r="M438" s="351"/>
      <c r="N438" s="120"/>
      <c r="O438" s="120"/>
      <c r="P438" s="351"/>
      <c r="Q438" s="120"/>
      <c r="R438" s="120"/>
      <c r="S438" s="351"/>
    </row>
    <row r="439" spans="2:19" s="395" customFormat="1" ht="15" customHeight="1">
      <c r="B439" s="133" t="s">
        <v>75</v>
      </c>
      <c r="C439" s="134"/>
      <c r="D439" s="135"/>
      <c r="E439" s="136" t="s">
        <v>76</v>
      </c>
      <c r="F439" s="137"/>
      <c r="G439" s="138"/>
      <c r="H439" s="139" t="s">
        <v>77</v>
      </c>
      <c r="I439" s="137"/>
      <c r="J439" s="138"/>
      <c r="K439" s="140" t="s">
        <v>78</v>
      </c>
      <c r="L439" s="137"/>
      <c r="M439" s="141"/>
      <c r="N439" s="140" t="s">
        <v>79</v>
      </c>
      <c r="O439" s="137"/>
      <c r="P439" s="141"/>
      <c r="Q439" s="142" t="s">
        <v>80</v>
      </c>
      <c r="R439" s="137"/>
      <c r="S439" s="143"/>
    </row>
    <row r="440" spans="2:19" s="131" customFormat="1" ht="15" customHeight="1">
      <c r="B440" s="144" t="s">
        <v>81</v>
      </c>
      <c r="C440" s="145" t="s">
        <v>82</v>
      </c>
      <c r="D440" s="146" t="s">
        <v>83</v>
      </c>
      <c r="E440" s="147" t="s">
        <v>81</v>
      </c>
      <c r="F440" s="145" t="s">
        <v>84</v>
      </c>
      <c r="G440" s="148" t="s">
        <v>85</v>
      </c>
      <c r="H440" s="149" t="s">
        <v>81</v>
      </c>
      <c r="I440" s="145" t="s">
        <v>84</v>
      </c>
      <c r="J440" s="150" t="s">
        <v>85</v>
      </c>
      <c r="K440" s="149" t="s">
        <v>81</v>
      </c>
      <c r="L440" s="145" t="s">
        <v>84</v>
      </c>
      <c r="M440" s="150" t="s">
        <v>85</v>
      </c>
      <c r="N440" s="149" t="s">
        <v>81</v>
      </c>
      <c r="O440" s="145" t="s">
        <v>84</v>
      </c>
      <c r="P440" s="150" t="s">
        <v>85</v>
      </c>
      <c r="Q440" s="149" t="s">
        <v>81</v>
      </c>
      <c r="R440" s="145" t="s">
        <v>84</v>
      </c>
      <c r="S440" s="151" t="s">
        <v>85</v>
      </c>
    </row>
    <row r="441" spans="2:19" s="395" customFormat="1" ht="15" customHeight="1">
      <c r="B441" s="417" t="s">
        <v>431</v>
      </c>
      <c r="C441" s="418">
        <v>470</v>
      </c>
      <c r="D441" s="700">
        <f>G441+J441+M441+P441+S441</f>
        <v>0</v>
      </c>
      <c r="E441" s="419" t="s">
        <v>431</v>
      </c>
      <c r="F441" s="418">
        <v>440</v>
      </c>
      <c r="G441" s="420"/>
      <c r="H441" s="421" t="s">
        <v>432</v>
      </c>
      <c r="I441" s="418">
        <v>10</v>
      </c>
      <c r="J441" s="420"/>
      <c r="K441" s="421" t="s">
        <v>432</v>
      </c>
      <c r="L441" s="418">
        <v>10</v>
      </c>
      <c r="M441" s="420"/>
      <c r="N441" s="421"/>
      <c r="O441" s="418"/>
      <c r="P441" s="420"/>
      <c r="Q441" s="421" t="s">
        <v>432</v>
      </c>
      <c r="R441" s="418">
        <v>10</v>
      </c>
      <c r="S441" s="422"/>
    </row>
    <row r="442" spans="2:19" s="395" customFormat="1" ht="15" customHeight="1">
      <c r="B442" s="423" t="s">
        <v>433</v>
      </c>
      <c r="C442" s="424">
        <v>1070</v>
      </c>
      <c r="D442" s="701">
        <f>G442+J442+M442+P442+S442</f>
        <v>0</v>
      </c>
      <c r="E442" s="426" t="s">
        <v>433</v>
      </c>
      <c r="F442" s="424">
        <v>930</v>
      </c>
      <c r="G442" s="427"/>
      <c r="H442" s="431" t="s">
        <v>434</v>
      </c>
      <c r="I442" s="432">
        <v>40</v>
      </c>
      <c r="J442" s="430"/>
      <c r="K442" s="431" t="s">
        <v>434</v>
      </c>
      <c r="L442" s="424">
        <v>30</v>
      </c>
      <c r="M442" s="430"/>
      <c r="N442" s="431" t="s">
        <v>434</v>
      </c>
      <c r="O442" s="424">
        <v>10</v>
      </c>
      <c r="P442" s="430"/>
      <c r="Q442" s="431" t="s">
        <v>434</v>
      </c>
      <c r="R442" s="432">
        <v>60</v>
      </c>
      <c r="S442" s="433"/>
    </row>
    <row r="443" spans="2:19" s="395" customFormat="1" ht="15" customHeight="1">
      <c r="B443" s="417" t="s">
        <v>435</v>
      </c>
      <c r="C443" s="418">
        <v>1000</v>
      </c>
      <c r="D443" s="702">
        <f>G443+J443+M443+P443+S443</f>
        <v>0</v>
      </c>
      <c r="E443" s="419" t="s">
        <v>435</v>
      </c>
      <c r="F443" s="418">
        <v>930</v>
      </c>
      <c r="G443" s="469"/>
      <c r="H443" s="421" t="s">
        <v>436</v>
      </c>
      <c r="I443" s="457">
        <v>20</v>
      </c>
      <c r="J443" s="420"/>
      <c r="K443" s="421" t="s">
        <v>436</v>
      </c>
      <c r="L443" s="418">
        <v>30</v>
      </c>
      <c r="M443" s="469"/>
      <c r="N443" s="421" t="s">
        <v>436</v>
      </c>
      <c r="O443" s="457">
        <v>10</v>
      </c>
      <c r="P443" s="469"/>
      <c r="Q443" s="421" t="s">
        <v>436</v>
      </c>
      <c r="R443" s="457">
        <v>10</v>
      </c>
      <c r="S443" s="458"/>
    </row>
    <row r="444" spans="2:19" s="395" customFormat="1" ht="15" customHeight="1">
      <c r="B444" s="423" t="s">
        <v>437</v>
      </c>
      <c r="C444" s="424">
        <v>820</v>
      </c>
      <c r="D444" s="701">
        <f>G444+J444+M444+P444+S444</f>
        <v>0</v>
      </c>
      <c r="E444" s="426" t="s">
        <v>437</v>
      </c>
      <c r="F444" s="424">
        <v>780</v>
      </c>
      <c r="G444" s="427"/>
      <c r="H444" s="431" t="s">
        <v>438</v>
      </c>
      <c r="I444" s="432">
        <v>10</v>
      </c>
      <c r="J444" s="427"/>
      <c r="K444" s="431" t="s">
        <v>438</v>
      </c>
      <c r="L444" s="432">
        <v>10</v>
      </c>
      <c r="M444" s="427"/>
      <c r="N444" s="428"/>
      <c r="O444" s="429"/>
      <c r="P444" s="435"/>
      <c r="Q444" s="431" t="s">
        <v>438</v>
      </c>
      <c r="R444" s="432">
        <v>20</v>
      </c>
      <c r="S444" s="433"/>
    </row>
    <row r="445" spans="2:19" s="395" customFormat="1" ht="15" customHeight="1">
      <c r="B445" s="436"/>
      <c r="C445" s="429"/>
      <c r="D445" s="437"/>
      <c r="E445" s="438"/>
      <c r="F445" s="429"/>
      <c r="G445" s="435"/>
      <c r="H445" s="428"/>
      <c r="I445" s="429"/>
      <c r="J445" s="435"/>
      <c r="K445" s="428"/>
      <c r="L445" s="429"/>
      <c r="M445" s="435"/>
      <c r="N445" s="428"/>
      <c r="O445" s="429"/>
      <c r="P445" s="435"/>
      <c r="Q445" s="428"/>
      <c r="R445" s="429"/>
      <c r="S445" s="459"/>
    </row>
    <row r="446" spans="2:19" s="395" customFormat="1" ht="13.5" customHeight="1" thickBot="1">
      <c r="B446" s="283" t="s">
        <v>228</v>
      </c>
      <c r="C446" s="439">
        <f>SUM(C441:C445)</f>
        <v>3360</v>
      </c>
      <c r="D446" s="473">
        <f>SUM(D441:D445)</f>
        <v>0</v>
      </c>
      <c r="E446" s="286" t="s">
        <v>229</v>
      </c>
      <c r="F446" s="439">
        <f>SUM(F441:F445)</f>
        <v>3080</v>
      </c>
      <c r="G446" s="439">
        <f>SUM(G441:G445)</f>
        <v>0</v>
      </c>
      <c r="H446" s="289" t="s">
        <v>230</v>
      </c>
      <c r="I446" s="439">
        <f>SUM(I441:I445)</f>
        <v>80</v>
      </c>
      <c r="J446" s="439">
        <f>SUM(J441:J445)</f>
        <v>0</v>
      </c>
      <c r="K446" s="291" t="s">
        <v>231</v>
      </c>
      <c r="L446" s="439">
        <f>SUM(L441:L445)</f>
        <v>80</v>
      </c>
      <c r="M446" s="439">
        <f>SUM(M441:M445)</f>
        <v>0</v>
      </c>
      <c r="N446" s="289" t="s">
        <v>232</v>
      </c>
      <c r="O446" s="439">
        <f>SUM(O441:O445)</f>
        <v>20</v>
      </c>
      <c r="P446" s="439">
        <f>SUM(P441:P445)</f>
        <v>0</v>
      </c>
      <c r="Q446" s="289" t="s">
        <v>233</v>
      </c>
      <c r="R446" s="439">
        <f>SUM(R441:R445)</f>
        <v>100</v>
      </c>
      <c r="S446" s="441">
        <f>SUM(S441:S445)</f>
        <v>0</v>
      </c>
    </row>
    <row r="447" spans="2:19" s="395" customFormat="1" ht="15" hidden="1" customHeight="1">
      <c r="B447" s="450"/>
      <c r="C447" s="393"/>
      <c r="D447" s="394"/>
      <c r="E447" s="392"/>
      <c r="F447" s="393"/>
      <c r="G447" s="394"/>
      <c r="H447" s="392"/>
      <c r="I447" s="393"/>
      <c r="J447" s="394"/>
      <c r="K447" s="392"/>
      <c r="L447" s="393"/>
      <c r="M447" s="394"/>
      <c r="N447" s="392"/>
      <c r="O447" s="393"/>
      <c r="P447" s="394"/>
      <c r="Q447" s="392"/>
      <c r="R447" s="393"/>
      <c r="S447" s="394"/>
    </row>
    <row r="448" spans="2:19" s="395" customFormat="1" ht="15" customHeight="1">
      <c r="B448" s="392"/>
      <c r="C448" s="446"/>
      <c r="D448" s="447"/>
      <c r="E448" s="445"/>
      <c r="F448" s="446"/>
      <c r="G448" s="447"/>
      <c r="H448" s="445"/>
      <c r="I448" s="446"/>
      <c r="J448" s="447"/>
      <c r="K448" s="445"/>
      <c r="L448" s="446"/>
      <c r="M448" s="447"/>
      <c r="N448" s="445"/>
      <c r="O448" s="446"/>
      <c r="P448" s="447"/>
      <c r="Q448" s="445"/>
      <c r="R448" s="446"/>
      <c r="S448" s="447"/>
    </row>
    <row r="449" spans="2:19" s="395" customFormat="1" ht="18" customHeight="1">
      <c r="B449" s="413" t="s">
        <v>439</v>
      </c>
      <c r="C449" s="453"/>
      <c r="D449" s="126" t="s">
        <v>69</v>
      </c>
      <c r="E449" s="126">
        <f>+G457+J457+M457+P457+S457</f>
        <v>0</v>
      </c>
      <c r="F449" s="126" t="s">
        <v>249</v>
      </c>
      <c r="G449" s="126">
        <f>県下新聞別集計!S27</f>
        <v>2290</v>
      </c>
      <c r="H449" s="251"/>
      <c r="I449" s="454"/>
      <c r="J449" s="455"/>
      <c r="K449" s="456"/>
      <c r="L449" s="453"/>
      <c r="M449" s="455"/>
      <c r="N449" s="456"/>
      <c r="O449" s="453"/>
      <c r="P449" s="455"/>
      <c r="Q449" s="456"/>
      <c r="R449" s="453"/>
      <c r="S449" s="132" t="s">
        <v>74</v>
      </c>
    </row>
    <row r="450" spans="2:19" s="119" customFormat="1" ht="12" customHeight="1" thickBot="1">
      <c r="B450" s="120"/>
      <c r="C450" s="120"/>
      <c r="D450" s="351"/>
      <c r="E450" s="120"/>
      <c r="F450" s="120"/>
      <c r="G450" s="351"/>
      <c r="H450" s="120"/>
      <c r="I450" s="120"/>
      <c r="J450" s="351"/>
      <c r="K450" s="120"/>
      <c r="L450" s="120"/>
      <c r="M450" s="351"/>
      <c r="N450" s="120"/>
      <c r="O450" s="120"/>
      <c r="P450" s="351"/>
      <c r="Q450" s="120"/>
      <c r="R450" s="120"/>
      <c r="S450" s="351"/>
    </row>
    <row r="451" spans="2:19" s="395" customFormat="1" ht="15" customHeight="1">
      <c r="B451" s="133" t="s">
        <v>75</v>
      </c>
      <c r="C451" s="134"/>
      <c r="D451" s="135"/>
      <c r="E451" s="136" t="s">
        <v>76</v>
      </c>
      <c r="F451" s="137"/>
      <c r="G451" s="138"/>
      <c r="H451" s="139" t="s">
        <v>77</v>
      </c>
      <c r="I451" s="137"/>
      <c r="J451" s="138"/>
      <c r="K451" s="140" t="s">
        <v>78</v>
      </c>
      <c r="L451" s="137"/>
      <c r="M451" s="141"/>
      <c r="N451" s="140" t="s">
        <v>79</v>
      </c>
      <c r="O451" s="137"/>
      <c r="P451" s="141"/>
      <c r="Q451" s="142" t="s">
        <v>80</v>
      </c>
      <c r="R451" s="137"/>
      <c r="S451" s="143"/>
    </row>
    <row r="452" spans="2:19" s="131" customFormat="1" ht="15" customHeight="1">
      <c r="B452" s="144" t="s">
        <v>81</v>
      </c>
      <c r="C452" s="145" t="s">
        <v>82</v>
      </c>
      <c r="D452" s="146" t="s">
        <v>83</v>
      </c>
      <c r="E452" s="147" t="s">
        <v>81</v>
      </c>
      <c r="F452" s="145" t="s">
        <v>84</v>
      </c>
      <c r="G452" s="148" t="s">
        <v>85</v>
      </c>
      <c r="H452" s="149" t="s">
        <v>81</v>
      </c>
      <c r="I452" s="145" t="s">
        <v>84</v>
      </c>
      <c r="J452" s="150" t="s">
        <v>85</v>
      </c>
      <c r="K452" s="149" t="s">
        <v>81</v>
      </c>
      <c r="L452" s="145" t="s">
        <v>84</v>
      </c>
      <c r="M452" s="150" t="s">
        <v>85</v>
      </c>
      <c r="N452" s="149" t="s">
        <v>81</v>
      </c>
      <c r="O452" s="145" t="s">
        <v>84</v>
      </c>
      <c r="P452" s="150" t="s">
        <v>85</v>
      </c>
      <c r="Q452" s="149" t="s">
        <v>81</v>
      </c>
      <c r="R452" s="145" t="s">
        <v>84</v>
      </c>
      <c r="S452" s="151" t="s">
        <v>85</v>
      </c>
    </row>
    <row r="453" spans="2:19" s="395" customFormat="1" ht="15" customHeight="1">
      <c r="B453" s="417" t="s">
        <v>440</v>
      </c>
      <c r="C453" s="418">
        <v>180</v>
      </c>
      <c r="D453" s="700">
        <f>G453+J453+M453+P453+S453</f>
        <v>0</v>
      </c>
      <c r="E453" s="419" t="s">
        <v>440</v>
      </c>
      <c r="F453" s="418">
        <v>160</v>
      </c>
      <c r="G453" s="420"/>
      <c r="H453" s="421" t="s">
        <v>441</v>
      </c>
      <c r="I453" s="418">
        <v>10</v>
      </c>
      <c r="J453" s="420"/>
      <c r="K453" s="421" t="s">
        <v>441</v>
      </c>
      <c r="L453" s="418">
        <v>10</v>
      </c>
      <c r="M453" s="420"/>
      <c r="N453" s="421"/>
      <c r="O453" s="418"/>
      <c r="P453" s="420"/>
      <c r="Q453" s="421"/>
      <c r="R453" s="418"/>
      <c r="S453" s="422"/>
    </row>
    <row r="454" spans="2:19" s="395" customFormat="1" ht="15" customHeight="1">
      <c r="B454" s="423" t="s">
        <v>442</v>
      </c>
      <c r="C454" s="424">
        <v>1870</v>
      </c>
      <c r="D454" s="701">
        <f>G454+J454+M454+P454+S454</f>
        <v>0</v>
      </c>
      <c r="E454" s="426" t="s">
        <v>442</v>
      </c>
      <c r="F454" s="424">
        <v>1690</v>
      </c>
      <c r="G454" s="427"/>
      <c r="H454" s="431" t="s">
        <v>443</v>
      </c>
      <c r="I454" s="432">
        <v>70</v>
      </c>
      <c r="J454" s="430"/>
      <c r="K454" s="431" t="s">
        <v>443</v>
      </c>
      <c r="L454" s="424">
        <v>50</v>
      </c>
      <c r="M454" s="430"/>
      <c r="N454" s="431" t="s">
        <v>443</v>
      </c>
      <c r="O454" s="432">
        <v>20</v>
      </c>
      <c r="P454" s="430"/>
      <c r="Q454" s="431" t="s">
        <v>443</v>
      </c>
      <c r="R454" s="432">
        <v>40</v>
      </c>
      <c r="S454" s="433"/>
    </row>
    <row r="455" spans="2:19" s="395" customFormat="1" ht="15" customHeight="1">
      <c r="B455" s="417" t="s">
        <v>444</v>
      </c>
      <c r="C455" s="418">
        <v>240</v>
      </c>
      <c r="D455" s="702">
        <f>G455+J455+M455+P455+S455</f>
        <v>0</v>
      </c>
      <c r="E455" s="419" t="s">
        <v>444</v>
      </c>
      <c r="F455" s="418">
        <v>210</v>
      </c>
      <c r="G455" s="469"/>
      <c r="H455" s="421" t="s">
        <v>445</v>
      </c>
      <c r="I455" s="457">
        <v>10</v>
      </c>
      <c r="J455" s="420"/>
      <c r="K455" s="421" t="s">
        <v>445</v>
      </c>
      <c r="L455" s="418">
        <v>10</v>
      </c>
      <c r="M455" s="420"/>
      <c r="N455" s="470"/>
      <c r="O455" s="471"/>
      <c r="P455" s="420"/>
      <c r="Q455" s="421" t="s">
        <v>445</v>
      </c>
      <c r="R455" s="457">
        <v>10</v>
      </c>
      <c r="S455" s="458"/>
    </row>
    <row r="456" spans="2:19" s="395" customFormat="1" ht="15" customHeight="1">
      <c r="B456" s="436"/>
      <c r="C456" s="429"/>
      <c r="D456" s="437"/>
      <c r="E456" s="438"/>
      <c r="F456" s="429"/>
      <c r="G456" s="435"/>
      <c r="H456" s="428"/>
      <c r="I456" s="429"/>
      <c r="J456" s="435"/>
      <c r="K456" s="428"/>
      <c r="L456" s="429"/>
      <c r="M456" s="435"/>
      <c r="N456" s="428"/>
      <c r="O456" s="429"/>
      <c r="P456" s="435"/>
      <c r="Q456" s="428"/>
      <c r="R456" s="429"/>
      <c r="S456" s="459"/>
    </row>
    <row r="457" spans="2:19" s="395" customFormat="1" ht="15" customHeight="1" thickBot="1">
      <c r="B457" s="283" t="s">
        <v>228</v>
      </c>
      <c r="C457" s="439">
        <f>SUM(C453:C456)</f>
        <v>2290</v>
      </c>
      <c r="D457" s="473">
        <f>SUM(D453:D456)</f>
        <v>0</v>
      </c>
      <c r="E457" s="286" t="s">
        <v>229</v>
      </c>
      <c r="F457" s="439">
        <f>SUM(F453:F456)</f>
        <v>2060</v>
      </c>
      <c r="G457" s="439">
        <f>SUM(G453:G456)</f>
        <v>0</v>
      </c>
      <c r="H457" s="289" t="s">
        <v>230</v>
      </c>
      <c r="I457" s="439">
        <f>SUM(I453:I456)</f>
        <v>90</v>
      </c>
      <c r="J457" s="439">
        <f>SUM(J453:J456)</f>
        <v>0</v>
      </c>
      <c r="K457" s="291" t="s">
        <v>231</v>
      </c>
      <c r="L457" s="439">
        <f>SUM(L453:L456)</f>
        <v>70</v>
      </c>
      <c r="M457" s="439">
        <f>SUM(M453:M456)</f>
        <v>0</v>
      </c>
      <c r="N457" s="289" t="s">
        <v>232</v>
      </c>
      <c r="O457" s="460">
        <f>SUM(O453:O456)</f>
        <v>20</v>
      </c>
      <c r="P457" s="439">
        <f>SUM(P453:P456)</f>
        <v>0</v>
      </c>
      <c r="Q457" s="289" t="s">
        <v>233</v>
      </c>
      <c r="R457" s="460">
        <f>SUM(R453:R456)</f>
        <v>50</v>
      </c>
      <c r="S457" s="462">
        <f>SUM(S453:S456)</f>
        <v>0</v>
      </c>
    </row>
    <row r="458" spans="2:19" s="395" customFormat="1" ht="15">
      <c r="B458" s="392"/>
      <c r="C458" s="393"/>
      <c r="D458" s="394"/>
      <c r="E458" s="392"/>
      <c r="F458" s="393"/>
      <c r="G458" s="394"/>
      <c r="H458" s="392"/>
      <c r="I458" s="393"/>
      <c r="J458" s="394"/>
      <c r="K458" s="392"/>
      <c r="L458" s="393"/>
      <c r="M458" s="394"/>
      <c r="N458" s="120"/>
      <c r="O458" s="831"/>
      <c r="P458" s="832"/>
      <c r="Q458" s="120"/>
      <c r="R458" s="817">
        <v>46082</v>
      </c>
      <c r="S458" s="818"/>
    </row>
    <row r="459" spans="2:19" s="395" customFormat="1" ht="13.2">
      <c r="B459" s="392"/>
      <c r="C459" s="393"/>
      <c r="D459" s="394"/>
      <c r="E459" s="392"/>
      <c r="F459" s="393"/>
      <c r="G459" s="394"/>
      <c r="H459" s="392"/>
      <c r="I459" s="393"/>
      <c r="J459" s="394"/>
      <c r="K459" s="392"/>
      <c r="L459" s="393"/>
      <c r="M459" s="394"/>
      <c r="N459" s="396"/>
      <c r="O459" s="396"/>
      <c r="P459" s="396"/>
      <c r="Q459" s="396"/>
      <c r="R459" s="396"/>
      <c r="S459" s="396"/>
    </row>
    <row r="460" spans="2:19" s="395" customFormat="1" ht="15">
      <c r="B460" s="392"/>
      <c r="C460" s="393"/>
      <c r="D460" s="394"/>
      <c r="E460" s="392"/>
      <c r="F460" s="393"/>
      <c r="G460" s="394"/>
      <c r="H460" s="392"/>
      <c r="I460" s="393"/>
      <c r="J460" s="394"/>
      <c r="K460" s="392"/>
      <c r="L460" s="393"/>
      <c r="M460" s="394"/>
      <c r="N460" s="556"/>
      <c r="O460" s="557"/>
      <c r="P460" s="533"/>
      <c r="Q460" s="556"/>
      <c r="R460" s="557"/>
      <c r="S460" s="533"/>
    </row>
    <row r="461" spans="2:19" s="301" customFormat="1" ht="15" customHeight="1" thickBot="1">
      <c r="B461" s="302"/>
      <c r="C461" s="408"/>
      <c r="D461" s="409"/>
      <c r="E461" s="302"/>
      <c r="F461" s="408"/>
      <c r="G461" s="409"/>
      <c r="H461" s="302"/>
      <c r="I461" s="408"/>
      <c r="J461" s="409"/>
      <c r="K461" s="302"/>
      <c r="L461" s="408"/>
      <c r="M461" s="409"/>
      <c r="N461" s="302"/>
      <c r="O461" s="303"/>
      <c r="P461" s="304"/>
      <c r="Q461" s="302"/>
      <c r="R461" s="303"/>
      <c r="S461" s="304"/>
    </row>
    <row r="462" spans="2:19" s="301" customFormat="1" ht="16.8" hidden="1" thickBot="1">
      <c r="B462" s="302"/>
      <c r="C462" s="408"/>
      <c r="D462" s="409"/>
      <c r="E462" s="302"/>
      <c r="F462" s="408"/>
      <c r="G462" s="409"/>
      <c r="H462" s="302"/>
      <c r="I462" s="408"/>
      <c r="J462" s="409"/>
      <c r="K462" s="302"/>
      <c r="L462" s="408"/>
      <c r="M462" s="409"/>
      <c r="N462" s="302"/>
      <c r="O462" s="303"/>
      <c r="P462" s="304"/>
      <c r="Q462" s="302"/>
      <c r="R462" s="303"/>
      <c r="S462" s="304"/>
    </row>
    <row r="463" spans="2:19" s="110" customFormat="1" ht="21" customHeight="1">
      <c r="B463" s="99" t="s">
        <v>62</v>
      </c>
      <c r="C463" s="363"/>
      <c r="D463" s="364"/>
      <c r="E463" s="100"/>
      <c r="F463" s="363"/>
      <c r="G463" s="363"/>
      <c r="H463" s="100"/>
      <c r="I463" s="365" t="s">
        <v>63</v>
      </c>
      <c r="J463" s="366"/>
      <c r="K463" s="104"/>
      <c r="L463" s="367"/>
      <c r="M463" s="368"/>
      <c r="N463" s="106"/>
      <c r="O463" s="107" t="s">
        <v>64</v>
      </c>
      <c r="P463" s="108"/>
      <c r="Q463" s="100"/>
      <c r="R463" s="108"/>
      <c r="S463" s="109"/>
    </row>
    <row r="464" spans="2:19" s="110" customFormat="1" ht="21" customHeight="1" thickBot="1">
      <c r="B464" s="111" t="s">
        <v>65</v>
      </c>
      <c r="C464" s="369"/>
      <c r="D464" s="370">
        <f>県下新聞別集計!T33</f>
        <v>0</v>
      </c>
      <c r="E464" s="114"/>
      <c r="F464" s="371"/>
      <c r="G464" s="371"/>
      <c r="H464" s="114"/>
      <c r="I464" s="372" t="s">
        <v>66</v>
      </c>
      <c r="J464" s="373"/>
      <c r="K464" s="114"/>
      <c r="L464" s="371"/>
      <c r="M464" s="374"/>
      <c r="N464" s="118"/>
      <c r="O464" s="115" t="s">
        <v>67</v>
      </c>
      <c r="P464" s="819"/>
      <c r="Q464" s="820"/>
      <c r="R464" s="820"/>
      <c r="S464" s="821"/>
    </row>
    <row r="465" spans="2:19" s="395" customFormat="1" ht="15" customHeight="1">
      <c r="B465" s="392"/>
      <c r="C465" s="446"/>
      <c r="D465" s="447"/>
      <c r="E465" s="445"/>
      <c r="F465" s="446"/>
      <c r="G465" s="447"/>
      <c r="H465" s="445"/>
      <c r="I465" s="446"/>
      <c r="J465" s="447"/>
      <c r="K465" s="445"/>
      <c r="L465" s="446"/>
      <c r="M465" s="447"/>
      <c r="N465" s="445"/>
      <c r="O465" s="476"/>
      <c r="P465" s="477"/>
      <c r="Q465" s="445"/>
      <c r="R465" s="476"/>
      <c r="S465" s="477"/>
    </row>
    <row r="466" spans="2:19" s="395" customFormat="1" ht="18" customHeight="1">
      <c r="B466" s="413" t="s">
        <v>446</v>
      </c>
      <c r="C466" s="453"/>
      <c r="D466" s="126" t="s">
        <v>69</v>
      </c>
      <c r="E466" s="126">
        <f>+G481+J481+M481+P481+S481</f>
        <v>0</v>
      </c>
      <c r="F466" s="126" t="s">
        <v>249</v>
      </c>
      <c r="G466" s="126">
        <f>県下新聞別集計!S28</f>
        <v>5180</v>
      </c>
      <c r="H466" s="251"/>
      <c r="I466" s="454"/>
      <c r="J466" s="455"/>
      <c r="K466" s="456"/>
      <c r="L466" s="453"/>
      <c r="M466" s="455"/>
      <c r="N466" s="456"/>
      <c r="O466" s="465"/>
      <c r="P466" s="466"/>
      <c r="Q466" s="456"/>
      <c r="R466" s="465"/>
      <c r="S466" s="132" t="s">
        <v>74</v>
      </c>
    </row>
    <row r="467" spans="2:19" s="119" customFormat="1" ht="12" customHeight="1" thickBot="1">
      <c r="B467" s="120"/>
      <c r="C467" s="120"/>
      <c r="D467" s="351"/>
      <c r="E467" s="120"/>
      <c r="F467" s="120"/>
      <c r="G467" s="351"/>
      <c r="H467" s="120"/>
      <c r="I467" s="120"/>
      <c r="J467" s="351"/>
      <c r="K467" s="120"/>
      <c r="L467" s="120"/>
      <c r="M467" s="351"/>
      <c r="N467" s="120"/>
      <c r="O467" s="121"/>
      <c r="P467" s="122"/>
      <c r="Q467" s="298"/>
      <c r="R467" s="519"/>
      <c r="S467" s="520"/>
    </row>
    <row r="468" spans="2:19" s="395" customFormat="1" ht="15" customHeight="1">
      <c r="B468" s="133" t="s">
        <v>75</v>
      </c>
      <c r="C468" s="134"/>
      <c r="D468" s="135"/>
      <c r="E468" s="136" t="s">
        <v>76</v>
      </c>
      <c r="F468" s="137"/>
      <c r="G468" s="138"/>
      <c r="H468" s="139" t="s">
        <v>77</v>
      </c>
      <c r="I468" s="137"/>
      <c r="J468" s="138"/>
      <c r="K468" s="140" t="s">
        <v>78</v>
      </c>
      <c r="L468" s="137"/>
      <c r="M468" s="141"/>
      <c r="N468" s="140" t="s">
        <v>79</v>
      </c>
      <c r="O468" s="137"/>
      <c r="P468" s="141"/>
      <c r="Q468" s="142" t="s">
        <v>80</v>
      </c>
      <c r="R468" s="137"/>
      <c r="S468" s="143"/>
    </row>
    <row r="469" spans="2:19" s="131" customFormat="1" ht="15" customHeight="1">
      <c r="B469" s="144" t="s">
        <v>81</v>
      </c>
      <c r="C469" s="145" t="s">
        <v>82</v>
      </c>
      <c r="D469" s="146" t="s">
        <v>83</v>
      </c>
      <c r="E469" s="147" t="s">
        <v>81</v>
      </c>
      <c r="F469" s="145" t="s">
        <v>84</v>
      </c>
      <c r="G469" s="148" t="s">
        <v>85</v>
      </c>
      <c r="H469" s="149" t="s">
        <v>81</v>
      </c>
      <c r="I469" s="145" t="s">
        <v>84</v>
      </c>
      <c r="J469" s="150" t="s">
        <v>85</v>
      </c>
      <c r="K469" s="149" t="s">
        <v>81</v>
      </c>
      <c r="L469" s="145" t="s">
        <v>84</v>
      </c>
      <c r="M469" s="150" t="s">
        <v>85</v>
      </c>
      <c r="N469" s="149" t="s">
        <v>81</v>
      </c>
      <c r="O469" s="145" t="s">
        <v>84</v>
      </c>
      <c r="P469" s="150" t="s">
        <v>85</v>
      </c>
      <c r="Q469" s="149" t="s">
        <v>81</v>
      </c>
      <c r="R469" s="145" t="s">
        <v>84</v>
      </c>
      <c r="S469" s="151" t="s">
        <v>85</v>
      </c>
    </row>
    <row r="470" spans="2:19" s="395" customFormat="1" ht="15" customHeight="1">
      <c r="B470" s="417" t="s">
        <v>447</v>
      </c>
      <c r="C470" s="418">
        <v>960</v>
      </c>
      <c r="D470" s="702">
        <f t="shared" ref="D470:D476" si="6">G470+J470+M470+P470+S470</f>
        <v>0</v>
      </c>
      <c r="E470" s="558" t="s">
        <v>447</v>
      </c>
      <c r="F470" s="418">
        <v>870</v>
      </c>
      <c r="G470" s="420"/>
      <c r="H470" s="421" t="s">
        <v>448</v>
      </c>
      <c r="I470" s="418">
        <v>40</v>
      </c>
      <c r="J470" s="420"/>
      <c r="K470" s="421" t="s">
        <v>448</v>
      </c>
      <c r="L470" s="418">
        <v>20</v>
      </c>
      <c r="M470" s="420"/>
      <c r="N470" s="421" t="s">
        <v>448</v>
      </c>
      <c r="O470" s="418">
        <v>10</v>
      </c>
      <c r="P470" s="420"/>
      <c r="Q470" s="421" t="s">
        <v>448</v>
      </c>
      <c r="R470" s="457">
        <v>20</v>
      </c>
      <c r="S470" s="458"/>
    </row>
    <row r="471" spans="2:19" s="395" customFormat="1" ht="15" customHeight="1">
      <c r="B471" s="423" t="s">
        <v>449</v>
      </c>
      <c r="C471" s="424">
        <v>1580</v>
      </c>
      <c r="D471" s="706">
        <f t="shared" si="6"/>
        <v>0</v>
      </c>
      <c r="E471" s="426" t="s">
        <v>449</v>
      </c>
      <c r="F471" s="424">
        <v>1510</v>
      </c>
      <c r="G471" s="430"/>
      <c r="H471" s="431"/>
      <c r="I471" s="424"/>
      <c r="J471" s="430"/>
      <c r="K471" s="431" t="s">
        <v>450</v>
      </c>
      <c r="L471" s="424">
        <v>30</v>
      </c>
      <c r="M471" s="430"/>
      <c r="N471" s="431" t="s">
        <v>450</v>
      </c>
      <c r="O471" s="424">
        <v>10</v>
      </c>
      <c r="P471" s="430"/>
      <c r="Q471" s="431" t="s">
        <v>450</v>
      </c>
      <c r="R471" s="432">
        <v>30</v>
      </c>
      <c r="S471" s="433"/>
    </row>
    <row r="472" spans="2:19" s="395" customFormat="1" ht="15" customHeight="1">
      <c r="B472" s="417" t="s">
        <v>451</v>
      </c>
      <c r="C472" s="418">
        <v>370</v>
      </c>
      <c r="D472" s="702">
        <f t="shared" si="6"/>
        <v>0</v>
      </c>
      <c r="E472" s="419" t="s">
        <v>451</v>
      </c>
      <c r="F472" s="418">
        <v>340</v>
      </c>
      <c r="G472" s="420"/>
      <c r="H472" s="421" t="s">
        <v>452</v>
      </c>
      <c r="I472" s="418">
        <v>10</v>
      </c>
      <c r="J472" s="420"/>
      <c r="K472" s="421" t="s">
        <v>452</v>
      </c>
      <c r="L472" s="418">
        <v>10</v>
      </c>
      <c r="M472" s="420"/>
      <c r="N472" s="421"/>
      <c r="O472" s="418"/>
      <c r="P472" s="420"/>
      <c r="Q472" s="421" t="s">
        <v>452</v>
      </c>
      <c r="R472" s="457">
        <v>10</v>
      </c>
      <c r="S472" s="458"/>
    </row>
    <row r="473" spans="2:19" s="395" customFormat="1" ht="15" customHeight="1">
      <c r="B473" s="423" t="s">
        <v>453</v>
      </c>
      <c r="C473" s="424">
        <v>790</v>
      </c>
      <c r="D473" s="701">
        <f t="shared" si="6"/>
        <v>0</v>
      </c>
      <c r="E473" s="426" t="s">
        <v>453</v>
      </c>
      <c r="F473" s="424">
        <v>750</v>
      </c>
      <c r="G473" s="430"/>
      <c r="H473" s="431" t="s">
        <v>454</v>
      </c>
      <c r="I473" s="424">
        <v>10</v>
      </c>
      <c r="J473" s="430"/>
      <c r="K473" s="431" t="s">
        <v>454</v>
      </c>
      <c r="L473" s="424">
        <v>10</v>
      </c>
      <c r="M473" s="427"/>
      <c r="N473" s="431" t="s">
        <v>454</v>
      </c>
      <c r="O473" s="432">
        <v>10</v>
      </c>
      <c r="P473" s="427"/>
      <c r="Q473" s="431" t="s">
        <v>454</v>
      </c>
      <c r="R473" s="432">
        <v>10</v>
      </c>
      <c r="S473" s="433"/>
    </row>
    <row r="474" spans="2:19" s="395" customFormat="1" ht="15" customHeight="1">
      <c r="B474" s="417" t="s">
        <v>455</v>
      </c>
      <c r="C474" s="418">
        <v>780</v>
      </c>
      <c r="D474" s="702">
        <f t="shared" si="6"/>
        <v>0</v>
      </c>
      <c r="E474" s="419" t="s">
        <v>455</v>
      </c>
      <c r="F474" s="418">
        <v>750</v>
      </c>
      <c r="G474" s="420"/>
      <c r="H474" s="421" t="s">
        <v>456</v>
      </c>
      <c r="I474" s="418">
        <v>10</v>
      </c>
      <c r="J474" s="420"/>
      <c r="K474" s="421" t="s">
        <v>456</v>
      </c>
      <c r="L474" s="418">
        <v>10</v>
      </c>
      <c r="M474" s="469"/>
      <c r="N474" s="470"/>
      <c r="O474" s="471"/>
      <c r="P474" s="523"/>
      <c r="Q474" s="421" t="s">
        <v>456</v>
      </c>
      <c r="R474" s="457">
        <v>10</v>
      </c>
      <c r="S474" s="458"/>
    </row>
    <row r="475" spans="2:19" s="395" customFormat="1" ht="15" customHeight="1">
      <c r="B475" s="423" t="s">
        <v>457</v>
      </c>
      <c r="C475" s="424">
        <v>380</v>
      </c>
      <c r="D475" s="701">
        <f t="shared" si="6"/>
        <v>0</v>
      </c>
      <c r="E475" s="426" t="s">
        <v>457</v>
      </c>
      <c r="F475" s="424">
        <v>370</v>
      </c>
      <c r="G475" s="430"/>
      <c r="H475" s="431"/>
      <c r="I475" s="424"/>
      <c r="J475" s="430"/>
      <c r="K475" s="428"/>
      <c r="L475" s="429"/>
      <c r="M475" s="435"/>
      <c r="N475" s="428"/>
      <c r="O475" s="429"/>
      <c r="P475" s="435"/>
      <c r="Q475" s="431" t="s">
        <v>458</v>
      </c>
      <c r="R475" s="432">
        <v>10</v>
      </c>
      <c r="S475" s="433"/>
    </row>
    <row r="476" spans="2:19" s="395" customFormat="1" ht="15" customHeight="1" thickBot="1">
      <c r="B476" s="417" t="s">
        <v>459</v>
      </c>
      <c r="C476" s="418">
        <v>260</v>
      </c>
      <c r="D476" s="702">
        <f t="shared" si="6"/>
        <v>0</v>
      </c>
      <c r="E476" s="419" t="s">
        <v>459</v>
      </c>
      <c r="F476" s="418">
        <v>250</v>
      </c>
      <c r="G476" s="469"/>
      <c r="H476" s="421" t="s">
        <v>460</v>
      </c>
      <c r="I476" s="418">
        <v>10</v>
      </c>
      <c r="J476" s="420"/>
      <c r="K476" s="470"/>
      <c r="L476" s="471"/>
      <c r="M476" s="523"/>
      <c r="N476" s="470"/>
      <c r="O476" s="471"/>
      <c r="P476" s="523"/>
      <c r="Q476" s="421"/>
      <c r="R476" s="457"/>
      <c r="S476" s="458"/>
    </row>
    <row r="477" spans="2:19" s="395" customFormat="1" ht="15" customHeight="1" thickBot="1">
      <c r="B477" s="423"/>
      <c r="C477" s="424"/>
      <c r="D477" s="425"/>
      <c r="E477" s="824" t="s">
        <v>192</v>
      </c>
      <c r="F477" s="825"/>
      <c r="G477" s="825"/>
      <c r="H477" s="825"/>
      <c r="I477" s="825"/>
      <c r="J477" s="825"/>
      <c r="K477" s="825"/>
      <c r="L477" s="825"/>
      <c r="M477" s="825"/>
      <c r="N477" s="825"/>
      <c r="O477" s="825"/>
      <c r="P477" s="825"/>
      <c r="Q477" s="825"/>
      <c r="R477" s="825"/>
      <c r="S477" s="826"/>
    </row>
    <row r="478" spans="2:19" s="395" customFormat="1" ht="15" customHeight="1">
      <c r="B478" s="423"/>
      <c r="C478" s="424"/>
      <c r="D478" s="425"/>
      <c r="E478" s="434"/>
      <c r="F478" s="424"/>
      <c r="G478" s="435"/>
      <c r="H478" s="431" t="s">
        <v>449</v>
      </c>
      <c r="I478" s="424">
        <v>60</v>
      </c>
      <c r="J478" s="430"/>
      <c r="K478" s="431"/>
      <c r="L478" s="432"/>
      <c r="M478" s="427"/>
      <c r="N478" s="428"/>
      <c r="O478" s="429"/>
      <c r="P478" s="435"/>
      <c r="Q478" s="431"/>
      <c r="R478" s="432"/>
      <c r="S478" s="433"/>
    </row>
    <row r="479" spans="2:19" s="395" customFormat="1" ht="15" customHeight="1">
      <c r="B479" s="423"/>
      <c r="C479" s="424"/>
      <c r="D479" s="425"/>
      <c r="E479" s="434"/>
      <c r="F479" s="424"/>
      <c r="G479" s="435"/>
      <c r="H479" s="431"/>
      <c r="I479" s="424"/>
      <c r="J479" s="430"/>
      <c r="K479" s="428"/>
      <c r="L479" s="429"/>
      <c r="M479" s="435"/>
      <c r="N479" s="428"/>
      <c r="O479" s="429"/>
      <c r="P479" s="435"/>
      <c r="Q479" s="431"/>
      <c r="R479" s="432"/>
      <c r="S479" s="433"/>
    </row>
    <row r="480" spans="2:19" s="395" customFormat="1" ht="15" customHeight="1">
      <c r="B480" s="436"/>
      <c r="C480" s="429"/>
      <c r="D480" s="437"/>
      <c r="E480" s="472"/>
      <c r="F480" s="429"/>
      <c r="G480" s="435"/>
      <c r="H480" s="428"/>
      <c r="I480" s="429"/>
      <c r="J480" s="435"/>
      <c r="K480" s="431"/>
      <c r="L480" s="432"/>
      <c r="M480" s="427"/>
      <c r="N480" s="428"/>
      <c r="O480" s="429"/>
      <c r="P480" s="435"/>
      <c r="Q480" s="431"/>
      <c r="R480" s="432"/>
      <c r="S480" s="433"/>
    </row>
    <row r="481" spans="2:19" s="395" customFormat="1" ht="15" customHeight="1" thickBot="1">
      <c r="B481" s="283" t="s">
        <v>228</v>
      </c>
      <c r="C481" s="439">
        <f>SUM(C470:C480)</f>
        <v>5120</v>
      </c>
      <c r="D481" s="473">
        <f>SUM(D470:D480)</f>
        <v>0</v>
      </c>
      <c r="E481" s="286" t="s">
        <v>229</v>
      </c>
      <c r="F481" s="439">
        <f>SUM(F470:F480)</f>
        <v>4840</v>
      </c>
      <c r="G481" s="439">
        <f>SUM(G470:G480)</f>
        <v>0</v>
      </c>
      <c r="H481" s="289" t="s">
        <v>230</v>
      </c>
      <c r="I481" s="439">
        <f>SUM(I470:I480)</f>
        <v>140</v>
      </c>
      <c r="J481" s="439">
        <f>SUM(J470:J480)</f>
        <v>0</v>
      </c>
      <c r="K481" s="291" t="s">
        <v>231</v>
      </c>
      <c r="L481" s="439">
        <f>SUM(L470:L480)</f>
        <v>80</v>
      </c>
      <c r="M481" s="439">
        <f>SUM(M470:M480)</f>
        <v>0</v>
      </c>
      <c r="N481" s="289" t="s">
        <v>232</v>
      </c>
      <c r="O481" s="439">
        <f>SUM(O470:O480)</f>
        <v>30</v>
      </c>
      <c r="P481" s="439">
        <f>SUM(P470:P480)</f>
        <v>0</v>
      </c>
      <c r="Q481" s="289" t="s">
        <v>233</v>
      </c>
      <c r="R481" s="439">
        <f>SUM(R470:R480)</f>
        <v>90</v>
      </c>
      <c r="S481" s="441">
        <f>SUM(S470:S480)</f>
        <v>0</v>
      </c>
    </row>
    <row r="482" spans="2:19" s="395" customFormat="1" ht="15" customHeight="1">
      <c r="B482" s="450"/>
      <c r="C482" s="393"/>
      <c r="D482" s="394"/>
      <c r="E482" s="392"/>
      <c r="F482" s="393"/>
      <c r="G482" s="394"/>
      <c r="H482" s="392"/>
      <c r="I482" s="393"/>
      <c r="J482" s="394"/>
      <c r="K482" s="392"/>
      <c r="L482" s="559"/>
      <c r="M482" s="560"/>
      <c r="N482" s="392"/>
      <c r="O482" s="393"/>
      <c r="P482" s="560"/>
      <c r="Q482" s="392"/>
      <c r="R482" s="393"/>
      <c r="S482" s="394"/>
    </row>
    <row r="483" spans="2:19" s="395" customFormat="1" ht="13.2">
      <c r="B483" s="392"/>
      <c r="C483" s="393"/>
      <c r="D483" s="394"/>
      <c r="E483" s="392"/>
      <c r="F483" s="393"/>
      <c r="G483" s="394"/>
      <c r="H483" s="392"/>
      <c r="I483" s="393"/>
      <c r="J483" s="394"/>
      <c r="K483" s="392"/>
      <c r="L483" s="393"/>
      <c r="M483" s="394"/>
      <c r="N483" s="392"/>
      <c r="O483" s="393"/>
      <c r="P483" s="394"/>
      <c r="Q483" s="392"/>
      <c r="R483" s="393"/>
      <c r="S483" s="394"/>
    </row>
    <row r="484" spans="2:19" s="395" customFormat="1" ht="18" customHeight="1">
      <c r="B484" s="413" t="s">
        <v>461</v>
      </c>
      <c r="C484" s="414"/>
      <c r="D484" s="126" t="s">
        <v>69</v>
      </c>
      <c r="E484" s="126">
        <f>+G491+J491+M491+P491+S491</f>
        <v>0</v>
      </c>
      <c r="F484" s="126" t="s">
        <v>249</v>
      </c>
      <c r="G484" s="126">
        <f>県下新聞別集計!S29</f>
        <v>1130</v>
      </c>
      <c r="H484" s="251"/>
      <c r="I484" s="415"/>
      <c r="J484" s="416"/>
      <c r="L484" s="414"/>
      <c r="M484" s="416"/>
      <c r="O484" s="414"/>
      <c r="P484" s="416"/>
      <c r="Q484" s="395" t="s">
        <v>281</v>
      </c>
      <c r="R484" s="414"/>
      <c r="S484" s="132" t="s">
        <v>74</v>
      </c>
    </row>
    <row r="485" spans="2:19" s="119" customFormat="1" ht="12" customHeight="1" thickBot="1">
      <c r="B485" s="120"/>
      <c r="C485" s="120"/>
      <c r="D485" s="351"/>
      <c r="E485" s="120"/>
      <c r="F485" s="120"/>
      <c r="G485" s="351"/>
      <c r="H485" s="120"/>
      <c r="I485" s="120"/>
      <c r="J485" s="351"/>
      <c r="K485" s="120"/>
      <c r="L485" s="120"/>
      <c r="M485" s="351"/>
      <c r="N485" s="120"/>
      <c r="O485" s="120"/>
      <c r="P485" s="351"/>
      <c r="Q485" s="120"/>
      <c r="R485" s="120"/>
      <c r="S485" s="351"/>
    </row>
    <row r="486" spans="2:19" s="395" customFormat="1" ht="15">
      <c r="B486" s="133" t="s">
        <v>75</v>
      </c>
      <c r="C486" s="134"/>
      <c r="D486" s="135"/>
      <c r="E486" s="136" t="s">
        <v>76</v>
      </c>
      <c r="F486" s="137"/>
      <c r="G486" s="138"/>
      <c r="H486" s="139" t="s">
        <v>77</v>
      </c>
      <c r="I486" s="137"/>
      <c r="J486" s="138"/>
      <c r="K486" s="140" t="s">
        <v>78</v>
      </c>
      <c r="L486" s="137"/>
      <c r="M486" s="141"/>
      <c r="N486" s="140" t="s">
        <v>79</v>
      </c>
      <c r="O486" s="137"/>
      <c r="P486" s="141"/>
      <c r="Q486" s="142" t="s">
        <v>80</v>
      </c>
      <c r="R486" s="137"/>
      <c r="S486" s="143"/>
    </row>
    <row r="487" spans="2:19" s="131" customFormat="1" ht="15" customHeight="1">
      <c r="B487" s="144" t="s">
        <v>81</v>
      </c>
      <c r="C487" s="145" t="s">
        <v>82</v>
      </c>
      <c r="D487" s="146" t="s">
        <v>83</v>
      </c>
      <c r="E487" s="147" t="s">
        <v>81</v>
      </c>
      <c r="F487" s="145" t="s">
        <v>84</v>
      </c>
      <c r="G487" s="148" t="s">
        <v>85</v>
      </c>
      <c r="H487" s="149" t="s">
        <v>81</v>
      </c>
      <c r="I487" s="145" t="s">
        <v>84</v>
      </c>
      <c r="J487" s="150" t="s">
        <v>85</v>
      </c>
      <c r="K487" s="149" t="s">
        <v>81</v>
      </c>
      <c r="L487" s="145" t="s">
        <v>84</v>
      </c>
      <c r="M487" s="150" t="s">
        <v>85</v>
      </c>
      <c r="N487" s="149" t="s">
        <v>81</v>
      </c>
      <c r="O487" s="145" t="s">
        <v>84</v>
      </c>
      <c r="P487" s="150" t="s">
        <v>85</v>
      </c>
      <c r="Q487" s="149" t="s">
        <v>81</v>
      </c>
      <c r="R487" s="145" t="s">
        <v>84</v>
      </c>
      <c r="S487" s="151" t="s">
        <v>85</v>
      </c>
    </row>
    <row r="488" spans="2:19" s="395" customFormat="1" ht="15" customHeight="1" thickBot="1">
      <c r="B488" s="417" t="s">
        <v>462</v>
      </c>
      <c r="C488" s="418">
        <v>1050</v>
      </c>
      <c r="D488" s="702">
        <f>G488+J488+M488+P488+S488</f>
        <v>0</v>
      </c>
      <c r="E488" s="561" t="s">
        <v>462</v>
      </c>
      <c r="F488" s="562">
        <v>980</v>
      </c>
      <c r="G488" s="563"/>
      <c r="H488" s="564"/>
      <c r="I488" s="562"/>
      <c r="J488" s="563"/>
      <c r="K488" s="564" t="s">
        <v>463</v>
      </c>
      <c r="L488" s="562">
        <v>30</v>
      </c>
      <c r="M488" s="563"/>
      <c r="N488" s="564" t="s">
        <v>463</v>
      </c>
      <c r="O488" s="562">
        <v>10</v>
      </c>
      <c r="P488" s="563"/>
      <c r="Q488" s="564" t="s">
        <v>463</v>
      </c>
      <c r="R488" s="565">
        <v>30</v>
      </c>
      <c r="S488" s="566"/>
    </row>
    <row r="489" spans="2:19" s="395" customFormat="1" ht="15" customHeight="1" thickBot="1">
      <c r="B489" s="423"/>
      <c r="C489" s="424"/>
      <c r="D489" s="425"/>
      <c r="E489" s="824" t="s">
        <v>192</v>
      </c>
      <c r="F489" s="825"/>
      <c r="G489" s="825"/>
      <c r="H489" s="825"/>
      <c r="I489" s="825"/>
      <c r="J489" s="825"/>
      <c r="K489" s="825"/>
      <c r="L489" s="825"/>
      <c r="M489" s="825"/>
      <c r="N489" s="825"/>
      <c r="O489" s="825"/>
      <c r="P489" s="825"/>
      <c r="Q489" s="825"/>
      <c r="R489" s="825"/>
      <c r="S489" s="826"/>
    </row>
    <row r="490" spans="2:19" s="395" customFormat="1" ht="15" customHeight="1">
      <c r="B490" s="436"/>
      <c r="C490" s="429"/>
      <c r="D490" s="437"/>
      <c r="E490" s="438"/>
      <c r="F490" s="429"/>
      <c r="G490" s="435"/>
      <c r="H490" s="431" t="s">
        <v>462</v>
      </c>
      <c r="I490" s="432">
        <v>80</v>
      </c>
      <c r="J490" s="427"/>
      <c r="K490" s="428"/>
      <c r="L490" s="429"/>
      <c r="M490" s="435"/>
      <c r="N490" s="428"/>
      <c r="O490" s="429"/>
      <c r="P490" s="435"/>
      <c r="Q490" s="428"/>
      <c r="R490" s="429"/>
      <c r="S490" s="459"/>
    </row>
    <row r="491" spans="2:19" s="395" customFormat="1" ht="15" customHeight="1" thickBot="1">
      <c r="B491" s="283" t="s">
        <v>228</v>
      </c>
      <c r="C491" s="439">
        <f>SUM(C488:C490)</f>
        <v>1050</v>
      </c>
      <c r="D491" s="473">
        <f>SUM(D488:D490)</f>
        <v>0</v>
      </c>
      <c r="E491" s="286" t="s">
        <v>229</v>
      </c>
      <c r="F491" s="439">
        <f>SUM(F488:F490)</f>
        <v>980</v>
      </c>
      <c r="G491" s="439">
        <f>SUM(G488:G490)</f>
        <v>0</v>
      </c>
      <c r="H491" s="289" t="s">
        <v>230</v>
      </c>
      <c r="I491" s="439">
        <f>SUM(I488:I490)</f>
        <v>80</v>
      </c>
      <c r="J491" s="439">
        <f>SUM(J488:J490)</f>
        <v>0</v>
      </c>
      <c r="K491" s="291" t="s">
        <v>231</v>
      </c>
      <c r="L491" s="439">
        <f>SUM(L488:L490)</f>
        <v>30</v>
      </c>
      <c r="M491" s="439">
        <f>SUM(M488:M490)</f>
        <v>0</v>
      </c>
      <c r="N491" s="289" t="s">
        <v>232</v>
      </c>
      <c r="O491" s="439">
        <f>SUM(O488:O490)</f>
        <v>10</v>
      </c>
      <c r="P491" s="439">
        <f>SUM(P488:P490)</f>
        <v>0</v>
      </c>
      <c r="Q491" s="289" t="s">
        <v>233</v>
      </c>
      <c r="R491" s="439">
        <f>SUM(R488:R490)</f>
        <v>30</v>
      </c>
      <c r="S491" s="441">
        <f>SUM(S488:S490)</f>
        <v>0</v>
      </c>
    </row>
    <row r="492" spans="2:19" s="395" customFormat="1" ht="15" customHeight="1">
      <c r="B492" s="392"/>
      <c r="C492" s="446"/>
      <c r="D492" s="447"/>
      <c r="E492" s="445"/>
      <c r="F492" s="446"/>
      <c r="G492" s="447"/>
      <c r="H492" s="445"/>
      <c r="I492" s="446"/>
      <c r="J492" s="447"/>
      <c r="K492" s="445"/>
      <c r="L492" s="446"/>
      <c r="M492" s="447"/>
      <c r="N492" s="445"/>
      <c r="O492" s="446"/>
      <c r="P492" s="447"/>
      <c r="Q492" s="445"/>
      <c r="R492" s="446"/>
      <c r="S492" s="447"/>
    </row>
    <row r="493" spans="2:19" s="395" customFormat="1" ht="15" customHeight="1">
      <c r="B493" s="392"/>
      <c r="C493" s="446"/>
      <c r="D493" s="447"/>
      <c r="E493" s="445"/>
      <c r="F493" s="446"/>
      <c r="G493" s="447"/>
      <c r="H493" s="445"/>
      <c r="I493" s="446"/>
      <c r="J493" s="447"/>
      <c r="K493" s="392"/>
      <c r="L493" s="446"/>
      <c r="M493" s="447"/>
      <c r="N493" s="445"/>
      <c r="O493" s="446"/>
      <c r="P493" s="447"/>
      <c r="Q493" s="445"/>
      <c r="R493" s="446"/>
      <c r="S493" s="447"/>
    </row>
    <row r="494" spans="2:19" s="395" customFormat="1" ht="18" customHeight="1">
      <c r="B494" s="413" t="s">
        <v>464</v>
      </c>
      <c r="C494" s="453"/>
      <c r="D494" s="126" t="s">
        <v>69</v>
      </c>
      <c r="E494" s="126">
        <f>+G504+J504+M504+P504+S504</f>
        <v>0</v>
      </c>
      <c r="F494" s="126" t="s">
        <v>249</v>
      </c>
      <c r="G494" s="126">
        <f>県下新聞別集計!S30</f>
        <v>2100</v>
      </c>
      <c r="H494" s="251"/>
      <c r="I494" s="454"/>
      <c r="J494" s="455"/>
      <c r="K494" s="456"/>
      <c r="L494" s="453"/>
      <c r="M494" s="455"/>
      <c r="N494" s="456" t="s">
        <v>281</v>
      </c>
      <c r="O494" s="453"/>
      <c r="P494" s="455"/>
      <c r="Q494" s="456" t="s">
        <v>281</v>
      </c>
      <c r="R494" s="453"/>
      <c r="S494" s="132" t="s">
        <v>74</v>
      </c>
    </row>
    <row r="495" spans="2:19" s="119" customFormat="1" ht="12" customHeight="1" thickBot="1">
      <c r="B495" s="120"/>
      <c r="C495" s="120"/>
      <c r="D495" s="351"/>
      <c r="E495" s="120"/>
      <c r="F495" s="120"/>
      <c r="G495" s="351"/>
      <c r="H495" s="120"/>
      <c r="I495" s="120"/>
      <c r="J495" s="351"/>
      <c r="K495" s="120"/>
      <c r="L495" s="120"/>
      <c r="M495" s="351"/>
      <c r="N495" s="120"/>
      <c r="O495" s="120"/>
      <c r="P495" s="351"/>
      <c r="Q495" s="120"/>
      <c r="R495" s="120"/>
      <c r="S495" s="351"/>
    </row>
    <row r="496" spans="2:19" s="395" customFormat="1" ht="15" customHeight="1">
      <c r="B496" s="133" t="s">
        <v>75</v>
      </c>
      <c r="C496" s="134"/>
      <c r="D496" s="135"/>
      <c r="E496" s="136" t="s">
        <v>76</v>
      </c>
      <c r="F496" s="137"/>
      <c r="G496" s="138"/>
      <c r="H496" s="139" t="s">
        <v>77</v>
      </c>
      <c r="I496" s="137"/>
      <c r="J496" s="138"/>
      <c r="K496" s="140" t="s">
        <v>78</v>
      </c>
      <c r="L496" s="137"/>
      <c r="M496" s="141"/>
      <c r="N496" s="140" t="s">
        <v>79</v>
      </c>
      <c r="O496" s="137"/>
      <c r="P496" s="141"/>
      <c r="Q496" s="142" t="s">
        <v>80</v>
      </c>
      <c r="R496" s="137"/>
      <c r="S496" s="143"/>
    </row>
    <row r="497" spans="2:19" s="131" customFormat="1" ht="15" customHeight="1">
      <c r="B497" s="144" t="s">
        <v>81</v>
      </c>
      <c r="C497" s="145" t="s">
        <v>82</v>
      </c>
      <c r="D497" s="146" t="s">
        <v>83</v>
      </c>
      <c r="E497" s="147" t="s">
        <v>81</v>
      </c>
      <c r="F497" s="145" t="s">
        <v>84</v>
      </c>
      <c r="G497" s="148" t="s">
        <v>85</v>
      </c>
      <c r="H497" s="149" t="s">
        <v>81</v>
      </c>
      <c r="I497" s="145" t="s">
        <v>84</v>
      </c>
      <c r="J497" s="150" t="s">
        <v>85</v>
      </c>
      <c r="K497" s="149" t="s">
        <v>81</v>
      </c>
      <c r="L497" s="145" t="s">
        <v>84</v>
      </c>
      <c r="M497" s="150" t="s">
        <v>85</v>
      </c>
      <c r="N497" s="149" t="s">
        <v>81</v>
      </c>
      <c r="O497" s="145" t="s">
        <v>84</v>
      </c>
      <c r="P497" s="150" t="s">
        <v>85</v>
      </c>
      <c r="Q497" s="149" t="s">
        <v>81</v>
      </c>
      <c r="R497" s="145" t="s">
        <v>84</v>
      </c>
      <c r="S497" s="151" t="s">
        <v>85</v>
      </c>
    </row>
    <row r="498" spans="2:19" s="395" customFormat="1" ht="15" customHeight="1">
      <c r="B498" s="417" t="s">
        <v>465</v>
      </c>
      <c r="C498" s="418">
        <v>650</v>
      </c>
      <c r="D498" s="700">
        <f>G498+J498+M498+P498+S498</f>
        <v>0</v>
      </c>
      <c r="E498" s="419" t="s">
        <v>465</v>
      </c>
      <c r="F498" s="418">
        <v>590</v>
      </c>
      <c r="G498" s="420"/>
      <c r="H498" s="421" t="s">
        <v>466</v>
      </c>
      <c r="I498" s="418">
        <v>30</v>
      </c>
      <c r="J498" s="420"/>
      <c r="K498" s="421" t="s">
        <v>466</v>
      </c>
      <c r="L498" s="418">
        <v>10</v>
      </c>
      <c r="M498" s="420"/>
      <c r="N498" s="421" t="s">
        <v>466</v>
      </c>
      <c r="O498" s="418">
        <v>10</v>
      </c>
      <c r="P498" s="420"/>
      <c r="Q498" s="421" t="s">
        <v>466</v>
      </c>
      <c r="R498" s="457">
        <v>10</v>
      </c>
      <c r="S498" s="458"/>
    </row>
    <row r="499" spans="2:19" s="395" customFormat="1" ht="15" customHeight="1">
      <c r="B499" s="423" t="s">
        <v>467</v>
      </c>
      <c r="C499" s="424">
        <v>430</v>
      </c>
      <c r="D499" s="701">
        <f>G499+J499+M499+P499+S499</f>
        <v>0</v>
      </c>
      <c r="E499" s="426" t="s">
        <v>467</v>
      </c>
      <c r="F499" s="424">
        <v>390</v>
      </c>
      <c r="G499" s="430"/>
      <c r="H499" s="431" t="s">
        <v>468</v>
      </c>
      <c r="I499" s="424">
        <v>10</v>
      </c>
      <c r="J499" s="430"/>
      <c r="K499" s="431" t="s">
        <v>468</v>
      </c>
      <c r="L499" s="424">
        <v>10</v>
      </c>
      <c r="M499" s="430"/>
      <c r="N499" s="431" t="s">
        <v>468</v>
      </c>
      <c r="O499" s="424">
        <v>10</v>
      </c>
      <c r="P499" s="430"/>
      <c r="Q499" s="431" t="s">
        <v>468</v>
      </c>
      <c r="R499" s="432">
        <v>10</v>
      </c>
      <c r="S499" s="433"/>
    </row>
    <row r="500" spans="2:19" s="395" customFormat="1" ht="15" customHeight="1">
      <c r="B500" s="417" t="s">
        <v>469</v>
      </c>
      <c r="C500" s="418">
        <v>580</v>
      </c>
      <c r="D500" s="702">
        <f>G500+J500+M500+P500+S500</f>
        <v>0</v>
      </c>
      <c r="E500" s="419" t="s">
        <v>469</v>
      </c>
      <c r="F500" s="418">
        <v>510</v>
      </c>
      <c r="G500" s="420"/>
      <c r="H500" s="421" t="s">
        <v>470</v>
      </c>
      <c r="I500" s="418">
        <v>30</v>
      </c>
      <c r="J500" s="420"/>
      <c r="K500" s="421" t="s">
        <v>470</v>
      </c>
      <c r="L500" s="418">
        <v>20</v>
      </c>
      <c r="M500" s="420"/>
      <c r="N500" s="421" t="s">
        <v>470</v>
      </c>
      <c r="O500" s="418">
        <v>10</v>
      </c>
      <c r="P500" s="420"/>
      <c r="Q500" s="421" t="s">
        <v>470</v>
      </c>
      <c r="R500" s="457">
        <v>10</v>
      </c>
      <c r="S500" s="458"/>
    </row>
    <row r="501" spans="2:19" s="395" customFormat="1" ht="15" customHeight="1" thickBot="1">
      <c r="B501" s="423" t="s">
        <v>471</v>
      </c>
      <c r="C501" s="424">
        <v>440</v>
      </c>
      <c r="D501" s="701">
        <f>G501+J501+M501+P501+S501</f>
        <v>0</v>
      </c>
      <c r="E501" s="426" t="s">
        <v>471</v>
      </c>
      <c r="F501" s="424">
        <v>370</v>
      </c>
      <c r="G501" s="427"/>
      <c r="H501" s="431" t="s">
        <v>472</v>
      </c>
      <c r="I501" s="432">
        <v>30</v>
      </c>
      <c r="J501" s="430"/>
      <c r="K501" s="431" t="s">
        <v>472</v>
      </c>
      <c r="L501" s="424">
        <v>20</v>
      </c>
      <c r="M501" s="430"/>
      <c r="N501" s="431"/>
      <c r="O501" s="424"/>
      <c r="P501" s="430"/>
      <c r="Q501" s="431" t="s">
        <v>472</v>
      </c>
      <c r="R501" s="432">
        <v>20</v>
      </c>
      <c r="S501" s="433"/>
    </row>
    <row r="502" spans="2:19" s="395" customFormat="1" ht="15" customHeight="1" thickBot="1">
      <c r="B502" s="423"/>
      <c r="C502" s="424"/>
      <c r="D502" s="425"/>
      <c r="E502" s="824" t="s">
        <v>192</v>
      </c>
      <c r="F502" s="825"/>
      <c r="G502" s="825"/>
      <c r="H502" s="825"/>
      <c r="I502" s="825"/>
      <c r="J502" s="825"/>
      <c r="K502" s="825"/>
      <c r="L502" s="825"/>
      <c r="M502" s="825"/>
      <c r="N502" s="825"/>
      <c r="O502" s="825"/>
      <c r="P502" s="825"/>
      <c r="Q502" s="825"/>
      <c r="R502" s="825"/>
      <c r="S502" s="826"/>
    </row>
    <row r="503" spans="2:19" s="395" customFormat="1" ht="15" customHeight="1">
      <c r="B503" s="436"/>
      <c r="C503" s="429"/>
      <c r="D503" s="437"/>
      <c r="E503" s="438"/>
      <c r="F503" s="429"/>
      <c r="G503" s="435"/>
      <c r="H503" s="428"/>
      <c r="I503" s="429"/>
      <c r="J503" s="435"/>
      <c r="K503" s="431"/>
      <c r="L503" s="432"/>
      <c r="M503" s="427"/>
      <c r="N503" s="428"/>
      <c r="O503" s="429"/>
      <c r="P503" s="435"/>
      <c r="Q503" s="431"/>
      <c r="R503" s="432"/>
      <c r="S503" s="433"/>
    </row>
    <row r="504" spans="2:19" s="395" customFormat="1" ht="15" customHeight="1" thickBot="1">
      <c r="B504" s="283" t="s">
        <v>228</v>
      </c>
      <c r="C504" s="439">
        <f>SUM(C498:C503)</f>
        <v>2100</v>
      </c>
      <c r="D504" s="473">
        <f>SUM(D498:D503)</f>
        <v>0</v>
      </c>
      <c r="E504" s="286" t="s">
        <v>229</v>
      </c>
      <c r="F504" s="439">
        <f>SUM(F498:F503)</f>
        <v>1860</v>
      </c>
      <c r="G504" s="439">
        <f>SUM(G498:G503)</f>
        <v>0</v>
      </c>
      <c r="H504" s="289" t="s">
        <v>230</v>
      </c>
      <c r="I504" s="439">
        <f>SUM(I498:I503)</f>
        <v>100</v>
      </c>
      <c r="J504" s="439">
        <f>SUM(J498:J503)</f>
        <v>0</v>
      </c>
      <c r="K504" s="291" t="s">
        <v>231</v>
      </c>
      <c r="L504" s="439">
        <f>SUM(L498:L503)</f>
        <v>60</v>
      </c>
      <c r="M504" s="567">
        <f>SUM(M498:M503)</f>
        <v>0</v>
      </c>
      <c r="N504" s="289" t="s">
        <v>232</v>
      </c>
      <c r="O504" s="460">
        <f>SUM(O498:O503)</f>
        <v>30</v>
      </c>
      <c r="P504" s="567">
        <f>SUM(P498:P503)</f>
        <v>0</v>
      </c>
      <c r="Q504" s="289" t="s">
        <v>233</v>
      </c>
      <c r="R504" s="460">
        <f>SUM(R498:R503)</f>
        <v>50</v>
      </c>
      <c r="S504" s="462">
        <f>SUM(S498:S503)</f>
        <v>0</v>
      </c>
    </row>
    <row r="505" spans="2:19" s="395" customFormat="1" ht="15" customHeight="1">
      <c r="B505" s="392"/>
      <c r="C505" s="446"/>
      <c r="D505" s="447"/>
      <c r="E505" s="445"/>
      <c r="F505" s="446"/>
      <c r="G505" s="447"/>
      <c r="H505" s="445"/>
      <c r="I505" s="446"/>
      <c r="J505" s="447"/>
      <c r="K505" s="445"/>
      <c r="L505" s="446"/>
      <c r="M505" s="447"/>
      <c r="N505" s="120"/>
      <c r="O505" s="831"/>
      <c r="P505" s="832"/>
      <c r="Q505" s="120"/>
      <c r="R505" s="817">
        <v>46082</v>
      </c>
      <c r="S505" s="818"/>
    </row>
    <row r="506" spans="2:19" s="395" customFormat="1" ht="13.2" hidden="1">
      <c r="B506" s="392"/>
      <c r="C506" s="393"/>
      <c r="D506" s="394"/>
      <c r="E506" s="392"/>
      <c r="F506" s="393"/>
      <c r="G506" s="394"/>
      <c r="H506" s="392"/>
      <c r="I506" s="393"/>
      <c r="J506" s="394"/>
      <c r="K506" s="392"/>
      <c r="L506" s="393"/>
      <c r="M506" s="394"/>
      <c r="N506" s="396"/>
      <c r="O506" s="396"/>
      <c r="P506" s="396"/>
      <c r="Q506" s="396"/>
      <c r="R506" s="396"/>
      <c r="S506" s="396"/>
    </row>
    <row r="507" spans="2:19" s="301" customFormat="1" hidden="1">
      <c r="B507" s="302"/>
      <c r="C507" s="408"/>
      <c r="D507" s="409"/>
      <c r="E507" s="302"/>
      <c r="F507" s="408"/>
      <c r="G507" s="409"/>
      <c r="H507" s="302"/>
      <c r="I507" s="408"/>
      <c r="J507" s="409"/>
      <c r="K507" s="302"/>
      <c r="L507" s="408"/>
      <c r="M507" s="409"/>
      <c r="N507" s="302"/>
      <c r="O507" s="303"/>
      <c r="P507" s="304"/>
      <c r="Q507" s="302"/>
      <c r="R507" s="303"/>
      <c r="S507" s="304"/>
    </row>
    <row r="508" spans="2:19" s="301" customFormat="1" hidden="1">
      <c r="B508" s="302"/>
      <c r="C508" s="408"/>
      <c r="D508" s="409"/>
      <c r="E508" s="302"/>
      <c r="F508" s="408"/>
      <c r="G508" s="409"/>
      <c r="H508" s="302"/>
      <c r="I508" s="408"/>
      <c r="J508" s="409"/>
      <c r="K508" s="302"/>
      <c r="L508" s="408"/>
      <c r="M508" s="409"/>
      <c r="N508" s="302"/>
      <c r="O508" s="303"/>
      <c r="P508" s="304"/>
      <c r="Q508" s="302"/>
      <c r="R508" s="303"/>
      <c r="S508" s="304"/>
    </row>
    <row r="509" spans="2:19" s="301" customFormat="1" hidden="1">
      <c r="B509" s="302"/>
      <c r="C509" s="408"/>
      <c r="D509" s="409"/>
      <c r="E509" s="302"/>
      <c r="F509" s="408"/>
      <c r="G509" s="409"/>
      <c r="H509" s="302"/>
      <c r="I509" s="408"/>
      <c r="J509" s="409"/>
      <c r="K509" s="302"/>
      <c r="L509" s="408"/>
      <c r="M509" s="409"/>
      <c r="N509" s="302"/>
      <c r="O509" s="303"/>
      <c r="P509" s="304"/>
      <c r="Q509" s="302"/>
      <c r="R509" s="303"/>
      <c r="S509" s="304"/>
    </row>
    <row r="510" spans="2:19" s="301" customFormat="1" hidden="1">
      <c r="B510" s="302"/>
      <c r="C510" s="408"/>
      <c r="D510" s="409"/>
      <c r="E510" s="302"/>
      <c r="F510" s="408"/>
      <c r="G510" s="409"/>
      <c r="H510" s="302"/>
      <c r="I510" s="408"/>
      <c r="J510" s="409"/>
      <c r="K510" s="302"/>
      <c r="L510" s="408"/>
      <c r="M510" s="409"/>
      <c r="N510" s="302"/>
      <c r="O510" s="303"/>
      <c r="P510" s="304"/>
      <c r="Q510" s="302"/>
      <c r="R510" s="303"/>
      <c r="S510" s="304"/>
    </row>
    <row r="511" spans="2:19" s="301" customFormat="1" hidden="1">
      <c r="B511" s="302"/>
      <c r="C511" s="408"/>
      <c r="D511" s="409"/>
      <c r="E511" s="302"/>
      <c r="F511" s="408"/>
      <c r="G511" s="409"/>
      <c r="H511" s="302"/>
      <c r="I511" s="408"/>
      <c r="J511" s="409"/>
      <c r="K511" s="302"/>
      <c r="L511" s="408"/>
      <c r="M511" s="409"/>
      <c r="N511" s="302"/>
      <c r="O511" s="303"/>
      <c r="P511" s="304"/>
      <c r="Q511" s="302"/>
      <c r="R511" s="303"/>
      <c r="S511" s="304"/>
    </row>
    <row r="512" spans="2:19" s="301" customFormat="1" hidden="1">
      <c r="B512" s="302"/>
      <c r="C512" s="408"/>
      <c r="D512" s="409"/>
      <c r="E512" s="302"/>
      <c r="F512" s="408"/>
      <c r="G512" s="409"/>
      <c r="H512" s="302"/>
      <c r="I512" s="408"/>
      <c r="J512" s="409"/>
      <c r="K512" s="302"/>
      <c r="L512" s="408"/>
      <c r="M512" s="409"/>
      <c r="N512" s="302"/>
      <c r="O512" s="303"/>
      <c r="P512" s="304"/>
      <c r="Q512" s="302"/>
      <c r="R512" s="303"/>
      <c r="S512" s="304"/>
    </row>
    <row r="513" spans="2:19" s="301" customFormat="1" hidden="1">
      <c r="B513" s="302"/>
      <c r="C513" s="408"/>
      <c r="D513" s="409"/>
      <c r="E513" s="302"/>
      <c r="F513" s="408"/>
      <c r="G513" s="409"/>
      <c r="H513" s="302"/>
      <c r="I513" s="408"/>
      <c r="J513" s="409"/>
      <c r="K513" s="302"/>
      <c r="L513" s="408"/>
      <c r="M513" s="409"/>
      <c r="N513" s="302"/>
      <c r="O513" s="303"/>
      <c r="P513" s="304"/>
      <c r="Q513" s="302"/>
      <c r="R513" s="303"/>
      <c r="S513" s="304"/>
    </row>
    <row r="514" spans="2:19" s="301" customFormat="1">
      <c r="B514" s="302"/>
      <c r="C514" s="408"/>
      <c r="D514" s="409"/>
      <c r="E514" s="302"/>
      <c r="F514" s="408"/>
      <c r="G514" s="409"/>
      <c r="H514" s="302"/>
      <c r="I514" s="408"/>
      <c r="J514" s="409"/>
      <c r="K514" s="302"/>
      <c r="L514" s="408"/>
      <c r="M514" s="409"/>
      <c r="N514" s="302"/>
      <c r="O514" s="303"/>
      <c r="P514" s="304"/>
      <c r="Q514" s="302"/>
      <c r="R514" s="303"/>
      <c r="S514" s="304"/>
    </row>
    <row r="515" spans="2:19" s="301" customFormat="1">
      <c r="B515" s="302"/>
      <c r="C515" s="408"/>
      <c r="D515" s="409"/>
      <c r="E515" s="302"/>
      <c r="F515" s="408"/>
      <c r="G515" s="409"/>
      <c r="H515" s="302"/>
      <c r="I515" s="408"/>
      <c r="J515" s="409"/>
      <c r="K515" s="302"/>
      <c r="L515" s="408"/>
      <c r="M515" s="409"/>
      <c r="N515" s="302"/>
      <c r="O515" s="303"/>
      <c r="P515" s="304"/>
      <c r="Q515" s="302"/>
      <c r="R515" s="303"/>
      <c r="S515" s="304"/>
    </row>
    <row r="516" spans="2:19" s="301" customFormat="1" ht="16.8" thickBot="1">
      <c r="B516" s="302"/>
      <c r="C516" s="408"/>
      <c r="D516" s="409"/>
      <c r="E516" s="302"/>
      <c r="F516" s="408"/>
      <c r="G516" s="409"/>
      <c r="H516" s="302"/>
      <c r="I516" s="408"/>
      <c r="J516" s="409"/>
      <c r="K516" s="302"/>
      <c r="L516" s="408"/>
      <c r="M516" s="409"/>
      <c r="N516" s="302"/>
      <c r="O516" s="303"/>
      <c r="P516" s="304"/>
      <c r="Q516" s="302"/>
      <c r="R516" s="303"/>
      <c r="S516" s="304"/>
    </row>
    <row r="517" spans="2:19" s="110" customFormat="1" ht="21" customHeight="1">
      <c r="B517" s="99" t="s">
        <v>62</v>
      </c>
      <c r="C517" s="363"/>
      <c r="D517" s="364"/>
      <c r="E517" s="100"/>
      <c r="F517" s="363"/>
      <c r="G517" s="363"/>
      <c r="H517" s="100"/>
      <c r="I517" s="365" t="s">
        <v>63</v>
      </c>
      <c r="J517" s="366"/>
      <c r="K517" s="104"/>
      <c r="L517" s="367"/>
      <c r="M517" s="368"/>
      <c r="N517" s="106"/>
      <c r="O517" s="107" t="s">
        <v>64</v>
      </c>
      <c r="P517" s="108"/>
      <c r="Q517" s="100"/>
      <c r="R517" s="108"/>
      <c r="S517" s="109"/>
    </row>
    <row r="518" spans="2:19" s="110" customFormat="1" ht="21" customHeight="1" thickBot="1">
      <c r="B518" s="111" t="s">
        <v>65</v>
      </c>
      <c r="C518" s="369"/>
      <c r="D518" s="370">
        <f>県下新聞別集計!T33</f>
        <v>0</v>
      </c>
      <c r="E518" s="114"/>
      <c r="F518" s="371"/>
      <c r="G518" s="371"/>
      <c r="H518" s="114"/>
      <c r="I518" s="372" t="s">
        <v>66</v>
      </c>
      <c r="J518" s="373"/>
      <c r="K518" s="114"/>
      <c r="L518" s="371"/>
      <c r="M518" s="374"/>
      <c r="N518" s="118"/>
      <c r="O518" s="115" t="s">
        <v>67</v>
      </c>
      <c r="P518" s="819"/>
      <c r="Q518" s="820"/>
      <c r="R518" s="820"/>
      <c r="S518" s="821"/>
    </row>
    <row r="519" spans="2:19" s="395" customFormat="1" ht="15">
      <c r="B519" s="392"/>
      <c r="C519" s="393"/>
      <c r="D519" s="394"/>
      <c r="E519" s="392"/>
      <c r="F519" s="393"/>
      <c r="G519" s="394"/>
      <c r="H519" s="392"/>
      <c r="I519" s="393"/>
      <c r="J519" s="394"/>
      <c r="K519" s="392"/>
      <c r="L519" s="393"/>
      <c r="M519" s="394"/>
      <c r="N519" s="392"/>
      <c r="O519" s="532"/>
      <c r="P519" s="533"/>
      <c r="Q519" s="392"/>
      <c r="R519" s="532"/>
      <c r="S519" s="533"/>
    </row>
    <row r="520" spans="2:19" s="395" customFormat="1" ht="18" customHeight="1">
      <c r="B520" s="413" t="s">
        <v>473</v>
      </c>
      <c r="C520" s="453"/>
      <c r="D520" s="126" t="s">
        <v>69</v>
      </c>
      <c r="E520" s="126">
        <f>+M528+D538+G538+J538+M538+P538+S538</f>
        <v>0</v>
      </c>
      <c r="F520" s="126" t="s">
        <v>249</v>
      </c>
      <c r="G520" s="126">
        <f>県下新聞別集計!S31</f>
        <v>16395</v>
      </c>
      <c r="H520" s="251"/>
      <c r="I520" s="454"/>
      <c r="J520" s="348"/>
      <c r="K520" s="568"/>
      <c r="L520" s="569"/>
      <c r="M520" s="348"/>
      <c r="N520" s="568"/>
      <c r="O520" s="570"/>
      <c r="P520" s="309"/>
      <c r="Q520" s="568" t="s">
        <v>281</v>
      </c>
      <c r="R520" s="570"/>
      <c r="S520" s="132" t="s">
        <v>74</v>
      </c>
    </row>
    <row r="521" spans="2:19" s="119" customFormat="1" ht="12" customHeight="1" thickBot="1">
      <c r="B521" s="120"/>
      <c r="C521" s="120"/>
      <c r="D521" s="351"/>
      <c r="E521" s="120"/>
      <c r="F521" s="120"/>
      <c r="G521" s="351"/>
      <c r="H521" s="120"/>
      <c r="I521" s="120"/>
      <c r="J521" s="351"/>
      <c r="K521" s="120"/>
      <c r="L521" s="120"/>
      <c r="M521" s="351"/>
      <c r="N521" s="120"/>
      <c r="O521" s="121"/>
      <c r="P521" s="122"/>
      <c r="Q521" s="395"/>
      <c r="R521" s="395"/>
      <c r="S521" s="395"/>
    </row>
    <row r="522" spans="2:19" s="395" customFormat="1" ht="15" customHeight="1">
      <c r="B522" s="836" t="s">
        <v>474</v>
      </c>
      <c r="C522" s="837"/>
      <c r="D522" s="838"/>
      <c r="E522" s="839" t="s">
        <v>475</v>
      </c>
      <c r="F522" s="837"/>
      <c r="G522" s="838"/>
      <c r="H522" s="571" t="s">
        <v>476</v>
      </c>
      <c r="I522" s="572"/>
      <c r="J522" s="573"/>
      <c r="K522" s="574" t="s">
        <v>477</v>
      </c>
      <c r="L522" s="575"/>
      <c r="M522" s="573"/>
      <c r="N522" s="576" t="s">
        <v>478</v>
      </c>
      <c r="O522" s="577"/>
      <c r="P522" s="578"/>
      <c r="Q522" s="579"/>
    </row>
    <row r="523" spans="2:19" s="131" customFormat="1" ht="15" customHeight="1">
      <c r="B523" s="580" t="s">
        <v>81</v>
      </c>
      <c r="C523" s="145" t="s">
        <v>84</v>
      </c>
      <c r="D523" s="146" t="s">
        <v>479</v>
      </c>
      <c r="E523" s="149" t="s">
        <v>81</v>
      </c>
      <c r="F523" s="145" t="s">
        <v>84</v>
      </c>
      <c r="G523" s="150" t="s">
        <v>85</v>
      </c>
      <c r="H523" s="149" t="s">
        <v>81</v>
      </c>
      <c r="I523" s="145" t="s">
        <v>84</v>
      </c>
      <c r="J523" s="150" t="s">
        <v>85</v>
      </c>
      <c r="K523" s="149" t="s">
        <v>81</v>
      </c>
      <c r="L523" s="145" t="s">
        <v>84</v>
      </c>
      <c r="M523" s="150" t="s">
        <v>85</v>
      </c>
      <c r="N523" s="149" t="s">
        <v>81</v>
      </c>
      <c r="O523" s="145" t="s">
        <v>84</v>
      </c>
      <c r="P523" s="150" t="s">
        <v>85</v>
      </c>
      <c r="Q523" s="579"/>
      <c r="R523" s="395"/>
      <c r="S523" s="395"/>
    </row>
    <row r="524" spans="2:19" s="395" customFormat="1" ht="15" customHeight="1">
      <c r="B524" s="423" t="s">
        <v>480</v>
      </c>
      <c r="C524" s="424">
        <v>360</v>
      </c>
      <c r="D524" s="581"/>
      <c r="E524" s="582" t="s">
        <v>480</v>
      </c>
      <c r="F524" s="424">
        <v>920</v>
      </c>
      <c r="G524" s="319"/>
      <c r="H524" s="583" t="s">
        <v>481</v>
      </c>
      <c r="I524" s="424">
        <v>460</v>
      </c>
      <c r="J524" s="581"/>
      <c r="K524" s="583" t="s">
        <v>482</v>
      </c>
      <c r="L524" s="424">
        <v>80</v>
      </c>
      <c r="M524" s="581"/>
      <c r="N524" s="584"/>
      <c r="O524" s="585"/>
      <c r="P524" s="319"/>
      <c r="Q524" s="579"/>
    </row>
    <row r="525" spans="2:19" s="395" customFormat="1" ht="15" customHeight="1">
      <c r="B525" s="423" t="s">
        <v>483</v>
      </c>
      <c r="C525" s="424">
        <v>365</v>
      </c>
      <c r="D525" s="581"/>
      <c r="E525" s="582" t="s">
        <v>483</v>
      </c>
      <c r="F525" s="424">
        <v>920</v>
      </c>
      <c r="G525" s="319"/>
      <c r="H525" s="586"/>
      <c r="I525" s="429"/>
      <c r="J525" s="587"/>
      <c r="K525" s="586"/>
      <c r="L525" s="429"/>
      <c r="M525" s="587"/>
      <c r="N525" s="588"/>
      <c r="O525" s="589"/>
      <c r="P525" s="330"/>
      <c r="Q525" s="579"/>
    </row>
    <row r="526" spans="2:19" s="395" customFormat="1" ht="15" customHeight="1">
      <c r="B526" s="423" t="s">
        <v>484</v>
      </c>
      <c r="C526" s="424">
        <v>385</v>
      </c>
      <c r="D526" s="319"/>
      <c r="E526" s="582" t="s">
        <v>484</v>
      </c>
      <c r="F526" s="424">
        <v>950</v>
      </c>
      <c r="G526" s="319"/>
      <c r="H526" s="586"/>
      <c r="I526" s="429"/>
      <c r="J526" s="587"/>
      <c r="K526" s="586"/>
      <c r="L526" s="429"/>
      <c r="M526" s="587"/>
      <c r="N526" s="588"/>
      <c r="O526" s="589"/>
      <c r="P526" s="330"/>
      <c r="Q526" s="579"/>
    </row>
    <row r="527" spans="2:19" s="395" customFormat="1" ht="15" customHeight="1">
      <c r="B527" s="423" t="s">
        <v>485</v>
      </c>
      <c r="C527" s="424">
        <v>650</v>
      </c>
      <c r="D527" s="319"/>
      <c r="E527" s="582" t="s">
        <v>486</v>
      </c>
      <c r="F527" s="424">
        <v>1420</v>
      </c>
      <c r="G527" s="319"/>
      <c r="H527" s="586"/>
      <c r="I527" s="429"/>
      <c r="J527" s="587"/>
      <c r="K527" s="586"/>
      <c r="L527" s="429"/>
      <c r="M527" s="587"/>
      <c r="N527" s="588"/>
      <c r="O527" s="589"/>
      <c r="P527" s="330"/>
      <c r="Q527" s="579"/>
    </row>
    <row r="528" spans="2:19" s="395" customFormat="1" ht="15" customHeight="1" thickBot="1">
      <c r="B528" s="423" t="s">
        <v>486</v>
      </c>
      <c r="C528" s="424">
        <v>120</v>
      </c>
      <c r="D528" s="319"/>
      <c r="E528" s="582" t="s">
        <v>487</v>
      </c>
      <c r="F528" s="424">
        <v>1080</v>
      </c>
      <c r="G528" s="319"/>
      <c r="H528" s="586"/>
      <c r="I528" s="429"/>
      <c r="J528" s="587"/>
      <c r="K528" s="590" t="s">
        <v>488</v>
      </c>
      <c r="L528" s="439">
        <f>SUM(L524:L527)</f>
        <v>80</v>
      </c>
      <c r="M528" s="567">
        <f>SUM(M524:M527)</f>
        <v>0</v>
      </c>
      <c r="N528" s="591"/>
      <c r="O528" s="439">
        <f>SUM(O524:O527)</f>
        <v>0</v>
      </c>
      <c r="P528" s="567">
        <f>SUM(P524:P527)</f>
        <v>0</v>
      </c>
      <c r="Q528" s="579"/>
    </row>
    <row r="529" spans="2:19" s="395" customFormat="1" ht="15" customHeight="1" thickBot="1">
      <c r="B529" s="423" t="s">
        <v>487</v>
      </c>
      <c r="C529" s="424">
        <v>450</v>
      </c>
      <c r="D529" s="319"/>
      <c r="E529" s="582" t="s">
        <v>489</v>
      </c>
      <c r="F529" s="424">
        <v>2030</v>
      </c>
      <c r="G529" s="581"/>
      <c r="H529" s="586"/>
      <c r="I529" s="429"/>
      <c r="J529" s="330"/>
      <c r="K529" s="592"/>
      <c r="L529" s="393"/>
      <c r="M529" s="394"/>
      <c r="O529" s="593"/>
      <c r="P529" s="533"/>
      <c r="R529" s="593"/>
      <c r="S529" s="594"/>
    </row>
    <row r="530" spans="2:19" s="395" customFormat="1" ht="15" customHeight="1">
      <c r="B530" s="423" t="s">
        <v>490</v>
      </c>
      <c r="C530" s="424">
        <v>410</v>
      </c>
      <c r="D530" s="319"/>
      <c r="E530" s="582" t="s">
        <v>491</v>
      </c>
      <c r="F530" s="424">
        <v>220</v>
      </c>
      <c r="G530" s="581"/>
      <c r="H530" s="586"/>
      <c r="I530" s="429"/>
      <c r="J530" s="595"/>
      <c r="K530" s="596" t="s">
        <v>492</v>
      </c>
      <c r="L530" s="597"/>
      <c r="M530" s="598"/>
      <c r="N530" s="571" t="s">
        <v>493</v>
      </c>
      <c r="O530" s="577"/>
      <c r="P530" s="599"/>
      <c r="Q530" s="142" t="s">
        <v>80</v>
      </c>
      <c r="R530" s="600"/>
      <c r="S530" s="601"/>
    </row>
    <row r="531" spans="2:19" s="395" customFormat="1" ht="15" customHeight="1">
      <c r="B531" s="423" t="s">
        <v>494</v>
      </c>
      <c r="C531" s="424">
        <v>615</v>
      </c>
      <c r="D531" s="319"/>
      <c r="E531" s="582" t="s">
        <v>495</v>
      </c>
      <c r="F531" s="424">
        <v>680</v>
      </c>
      <c r="G531" s="319"/>
      <c r="H531" s="602"/>
      <c r="I531" s="429"/>
      <c r="J531" s="587"/>
      <c r="K531" s="603" t="s">
        <v>81</v>
      </c>
      <c r="L531" s="145" t="s">
        <v>84</v>
      </c>
      <c r="M531" s="150" t="s">
        <v>85</v>
      </c>
      <c r="N531" s="604" t="s">
        <v>81</v>
      </c>
      <c r="O531" s="145" t="s">
        <v>84</v>
      </c>
      <c r="P531" s="150" t="s">
        <v>496</v>
      </c>
      <c r="Q531" s="604" t="s">
        <v>81</v>
      </c>
      <c r="R531" s="145" t="s">
        <v>84</v>
      </c>
      <c r="S531" s="605" t="s">
        <v>496</v>
      </c>
    </row>
    <row r="532" spans="2:19" s="395" customFormat="1" ht="15" customHeight="1">
      <c r="B532" s="423" t="s">
        <v>497</v>
      </c>
      <c r="C532" s="424">
        <v>245</v>
      </c>
      <c r="D532" s="319"/>
      <c r="E532" s="582" t="s">
        <v>498</v>
      </c>
      <c r="F532" s="424">
        <v>1110</v>
      </c>
      <c r="G532" s="319"/>
      <c r="H532" s="586"/>
      <c r="I532" s="429"/>
      <c r="J532" s="587"/>
      <c r="K532" s="583" t="s">
        <v>499</v>
      </c>
      <c r="L532" s="606">
        <v>100</v>
      </c>
      <c r="M532" s="581"/>
      <c r="N532" s="607" t="s">
        <v>482</v>
      </c>
      <c r="O532" s="606">
        <v>20</v>
      </c>
      <c r="P532" s="581"/>
      <c r="Q532" s="607" t="s">
        <v>500</v>
      </c>
      <c r="R532" s="606">
        <v>120</v>
      </c>
      <c r="S532" s="403"/>
    </row>
    <row r="533" spans="2:19" s="395" customFormat="1" ht="15" customHeight="1">
      <c r="B533" s="423" t="s">
        <v>501</v>
      </c>
      <c r="C533" s="424">
        <v>770</v>
      </c>
      <c r="D533" s="319"/>
      <c r="E533" s="582" t="s">
        <v>501</v>
      </c>
      <c r="F533" s="424">
        <v>1450</v>
      </c>
      <c r="G533" s="319"/>
      <c r="H533" s="586"/>
      <c r="I533" s="429"/>
      <c r="J533" s="587"/>
      <c r="K533" s="588"/>
      <c r="L533" s="589"/>
      <c r="M533" s="587"/>
      <c r="N533" s="588"/>
      <c r="O533" s="589"/>
      <c r="P533" s="587"/>
      <c r="Q533" s="588"/>
      <c r="R533" s="589"/>
      <c r="S533" s="335"/>
    </row>
    <row r="534" spans="2:19" s="395" customFormat="1" ht="15" customHeight="1">
      <c r="B534" s="423" t="s">
        <v>502</v>
      </c>
      <c r="C534" s="424">
        <v>115</v>
      </c>
      <c r="D534" s="319"/>
      <c r="E534" s="582" t="s">
        <v>503</v>
      </c>
      <c r="F534" s="424">
        <v>350</v>
      </c>
      <c r="G534" s="319"/>
      <c r="H534" s="586"/>
      <c r="I534" s="429"/>
      <c r="J534" s="587"/>
      <c r="K534" s="588"/>
      <c r="L534" s="589"/>
      <c r="M534" s="587"/>
      <c r="N534" s="588"/>
      <c r="O534" s="589"/>
      <c r="P534" s="587"/>
      <c r="Q534" s="588"/>
      <c r="R534" s="589"/>
      <c r="S534" s="335"/>
    </row>
    <row r="535" spans="2:19" s="395" customFormat="1" ht="15" customHeight="1">
      <c r="B535" s="423"/>
      <c r="C535" s="424"/>
      <c r="D535" s="319"/>
      <c r="E535" s="582"/>
      <c r="F535" s="424"/>
      <c r="G535" s="319"/>
      <c r="H535" s="586"/>
      <c r="I535" s="429"/>
      <c r="J535" s="587"/>
      <c r="K535" s="588"/>
      <c r="L535" s="589"/>
      <c r="M535" s="587"/>
      <c r="N535" s="588"/>
      <c r="O535" s="589"/>
      <c r="P535" s="587"/>
      <c r="Q535" s="588"/>
      <c r="R535" s="589"/>
      <c r="S535" s="335"/>
    </row>
    <row r="536" spans="2:19" s="395" customFormat="1" ht="15" customHeight="1">
      <c r="B536" s="436"/>
      <c r="C536" s="429"/>
      <c r="D536" s="330"/>
      <c r="E536" s="608"/>
      <c r="F536" s="429"/>
      <c r="G536" s="330"/>
      <c r="H536" s="586"/>
      <c r="I536" s="429"/>
      <c r="J536" s="587"/>
      <c r="K536" s="588"/>
      <c r="L536" s="589"/>
      <c r="M536" s="587"/>
      <c r="N536" s="588"/>
      <c r="O536" s="589"/>
      <c r="P536" s="587"/>
      <c r="Q536" s="588"/>
      <c r="R536" s="589"/>
      <c r="S536" s="335"/>
    </row>
    <row r="537" spans="2:19" s="395" customFormat="1" ht="15" customHeight="1">
      <c r="B537" s="436"/>
      <c r="C537" s="429"/>
      <c r="D537" s="330"/>
      <c r="E537" s="608"/>
      <c r="F537" s="429"/>
      <c r="G537" s="330"/>
      <c r="H537" s="609"/>
      <c r="I537" s="547"/>
      <c r="J537" s="595"/>
      <c r="K537" s="588"/>
      <c r="L537" s="589"/>
      <c r="M537" s="587"/>
      <c r="N537" s="610"/>
      <c r="O537" s="611"/>
      <c r="P537" s="587"/>
      <c r="Q537" s="612"/>
      <c r="R537" s="611"/>
      <c r="S537" s="191"/>
    </row>
    <row r="538" spans="2:19" s="395" customFormat="1" ht="15" customHeight="1" thickBot="1">
      <c r="B538" s="613" t="s">
        <v>504</v>
      </c>
      <c r="C538" s="614">
        <f>SUM(C524:C537)</f>
        <v>4485</v>
      </c>
      <c r="D538" s="615">
        <f>SUM(D524:D537)</f>
        <v>0</v>
      </c>
      <c r="E538" s="590" t="s">
        <v>505</v>
      </c>
      <c r="F538" s="614">
        <f>SUM(F524:F537)</f>
        <v>11130</v>
      </c>
      <c r="G538" s="615">
        <f>SUM(G524:G537)</f>
        <v>0</v>
      </c>
      <c r="H538" s="590" t="s">
        <v>506</v>
      </c>
      <c r="I538" s="614">
        <f>SUM(I524:I537)</f>
        <v>460</v>
      </c>
      <c r="J538" s="615">
        <f>SUM(J524:J537)</f>
        <v>0</v>
      </c>
      <c r="K538" s="590" t="s">
        <v>231</v>
      </c>
      <c r="L538" s="614">
        <f>SUM(L532:L537)</f>
        <v>100</v>
      </c>
      <c r="M538" s="616">
        <f>SUM(M532:M537)</f>
        <v>0</v>
      </c>
      <c r="N538" s="590" t="s">
        <v>507</v>
      </c>
      <c r="O538" s="614">
        <f>SUM(O532:O537)</f>
        <v>20</v>
      </c>
      <c r="P538" s="616">
        <f>SUM(P532:P537)</f>
        <v>0</v>
      </c>
      <c r="Q538" s="590" t="s">
        <v>508</v>
      </c>
      <c r="R538" s="614">
        <f>SUM(R532:R537)</f>
        <v>120</v>
      </c>
      <c r="S538" s="617">
        <f>SUM(S532:S537)</f>
        <v>0</v>
      </c>
    </row>
    <row r="539" spans="2:19" s="395" customFormat="1" ht="15" customHeight="1">
      <c r="B539" s="450"/>
      <c r="C539" s="618"/>
      <c r="D539" s="619"/>
      <c r="E539" s="392"/>
      <c r="F539" s="618"/>
      <c r="G539" s="619"/>
      <c r="H539" s="392"/>
      <c r="I539" s="618"/>
      <c r="J539" s="619"/>
      <c r="K539" s="392"/>
      <c r="L539" s="618"/>
      <c r="M539" s="619"/>
      <c r="N539" s="392"/>
      <c r="O539" s="620"/>
      <c r="P539" s="621"/>
      <c r="Q539" s="392"/>
      <c r="R539" s="620"/>
      <c r="S539" s="621"/>
    </row>
    <row r="540" spans="2:19" s="395" customFormat="1" ht="15" customHeight="1">
      <c r="B540" s="392"/>
      <c r="C540" s="393"/>
      <c r="D540" s="394"/>
      <c r="E540" s="392"/>
      <c r="F540" s="393"/>
      <c r="G540" s="394"/>
      <c r="H540" s="392"/>
      <c r="I540" s="393"/>
      <c r="J540" s="394"/>
      <c r="K540" s="392"/>
      <c r="L540" s="393"/>
      <c r="M540" s="394"/>
      <c r="N540" s="392"/>
      <c r="O540" s="532"/>
      <c r="P540" s="533"/>
      <c r="Q540" s="392"/>
      <c r="R540" s="532"/>
      <c r="S540" s="533"/>
    </row>
    <row r="541" spans="2:19" s="395" customFormat="1" ht="18" customHeight="1">
      <c r="B541" s="413" t="s">
        <v>509</v>
      </c>
      <c r="C541" s="414"/>
      <c r="D541" s="126" t="s">
        <v>69</v>
      </c>
      <c r="E541" s="126">
        <f>D562+G562+J562+M551+M562+P551+P562+S562</f>
        <v>0</v>
      </c>
      <c r="F541" s="126" t="s">
        <v>249</v>
      </c>
      <c r="G541" s="126">
        <f>県下新聞別集計!S32</f>
        <v>14135</v>
      </c>
      <c r="H541" s="251"/>
      <c r="I541" s="415"/>
      <c r="J541" s="416"/>
      <c r="L541" s="414"/>
      <c r="M541" s="416"/>
      <c r="O541" s="517"/>
      <c r="P541" s="622"/>
      <c r="Q541" s="568" t="s">
        <v>281</v>
      </c>
      <c r="R541" s="517"/>
      <c r="S541" s="132" t="s">
        <v>74</v>
      </c>
    </row>
    <row r="542" spans="2:19" s="119" customFormat="1" ht="12" customHeight="1" thickBot="1">
      <c r="B542" s="120"/>
      <c r="C542" s="120"/>
      <c r="D542" s="351"/>
      <c r="E542" s="120"/>
      <c r="F542" s="120"/>
      <c r="G542" s="351"/>
      <c r="H542" s="120"/>
      <c r="I542" s="120"/>
      <c r="J542" s="351"/>
      <c r="K542" s="120"/>
      <c r="L542" s="120"/>
      <c r="M542" s="351"/>
      <c r="N542" s="120"/>
      <c r="O542" s="121"/>
      <c r="P542" s="122"/>
      <c r="Q542" s="120"/>
      <c r="R542" s="121"/>
      <c r="S542" s="122"/>
    </row>
    <row r="543" spans="2:19" s="395" customFormat="1" ht="15" customHeight="1">
      <c r="B543" s="836" t="s">
        <v>474</v>
      </c>
      <c r="C543" s="837"/>
      <c r="D543" s="838"/>
      <c r="E543" s="839" t="s">
        <v>475</v>
      </c>
      <c r="F543" s="837"/>
      <c r="G543" s="838"/>
      <c r="H543" s="571" t="s">
        <v>476</v>
      </c>
      <c r="I543" s="572"/>
      <c r="J543" s="573"/>
      <c r="K543" s="574" t="s">
        <v>477</v>
      </c>
      <c r="L543" s="575"/>
      <c r="M543" s="573"/>
      <c r="N543" s="576" t="s">
        <v>478</v>
      </c>
      <c r="O543" s="577"/>
      <c r="P543" s="623"/>
      <c r="Q543" s="579"/>
    </row>
    <row r="544" spans="2:19" s="131" customFormat="1" ht="15" customHeight="1">
      <c r="B544" s="580" t="s">
        <v>81</v>
      </c>
      <c r="C544" s="145" t="s">
        <v>84</v>
      </c>
      <c r="D544" s="146" t="s">
        <v>510</v>
      </c>
      <c r="E544" s="149" t="s">
        <v>81</v>
      </c>
      <c r="F544" s="145" t="s">
        <v>84</v>
      </c>
      <c r="G544" s="150" t="s">
        <v>85</v>
      </c>
      <c r="H544" s="149" t="s">
        <v>81</v>
      </c>
      <c r="I544" s="145" t="s">
        <v>84</v>
      </c>
      <c r="J544" s="150" t="s">
        <v>85</v>
      </c>
      <c r="K544" s="149" t="s">
        <v>81</v>
      </c>
      <c r="L544" s="145" t="s">
        <v>84</v>
      </c>
      <c r="M544" s="150" t="s">
        <v>85</v>
      </c>
      <c r="N544" s="149" t="s">
        <v>81</v>
      </c>
      <c r="O544" s="145" t="s">
        <v>84</v>
      </c>
      <c r="P544" s="150" t="s">
        <v>85</v>
      </c>
      <c r="Q544" s="579"/>
      <c r="R544" s="395"/>
      <c r="S544" s="395"/>
    </row>
    <row r="545" spans="2:19" s="395" customFormat="1" ht="15" customHeight="1">
      <c r="B545" s="423" t="s">
        <v>511</v>
      </c>
      <c r="C545" s="424">
        <v>485</v>
      </c>
      <c r="D545" s="319"/>
      <c r="E545" s="582" t="s">
        <v>512</v>
      </c>
      <c r="F545" s="424">
        <v>730</v>
      </c>
      <c r="G545" s="319"/>
      <c r="H545" s="582" t="s">
        <v>513</v>
      </c>
      <c r="I545" s="424">
        <v>70</v>
      </c>
      <c r="J545" s="319"/>
      <c r="K545" s="582" t="s">
        <v>514</v>
      </c>
      <c r="L545" s="424">
        <v>30</v>
      </c>
      <c r="M545" s="319"/>
      <c r="N545" s="624"/>
      <c r="O545" s="432"/>
      <c r="P545" s="319"/>
      <c r="Q545" s="579"/>
    </row>
    <row r="546" spans="2:19" s="395" customFormat="1" ht="15" customHeight="1">
      <c r="B546" s="423" t="s">
        <v>515</v>
      </c>
      <c r="C546" s="424">
        <v>560</v>
      </c>
      <c r="D546" s="319"/>
      <c r="E546" s="582" t="s">
        <v>516</v>
      </c>
      <c r="F546" s="424">
        <v>890</v>
      </c>
      <c r="G546" s="319"/>
      <c r="H546" s="582" t="s">
        <v>517</v>
      </c>
      <c r="I546" s="424">
        <v>160</v>
      </c>
      <c r="J546" s="625"/>
      <c r="K546" s="583" t="s">
        <v>518</v>
      </c>
      <c r="L546" s="432">
        <v>10</v>
      </c>
      <c r="M546" s="625"/>
      <c r="N546" s="588"/>
      <c r="O546" s="589"/>
      <c r="P546" s="625"/>
      <c r="Q546" s="579"/>
    </row>
    <row r="547" spans="2:19" s="395" customFormat="1" ht="15" customHeight="1">
      <c r="B547" s="423" t="s">
        <v>519</v>
      </c>
      <c r="C547" s="424">
        <v>210</v>
      </c>
      <c r="D547" s="319"/>
      <c r="E547" s="582" t="s">
        <v>520</v>
      </c>
      <c r="F547" s="424">
        <v>930</v>
      </c>
      <c r="G547" s="319"/>
      <c r="H547" s="582" t="s">
        <v>521</v>
      </c>
      <c r="I547" s="424">
        <v>210</v>
      </c>
      <c r="J547" s="625"/>
      <c r="K547" s="583" t="s">
        <v>522</v>
      </c>
      <c r="L547" s="432">
        <v>10</v>
      </c>
      <c r="M547" s="625"/>
      <c r="N547" s="588"/>
      <c r="O547" s="589"/>
      <c r="P547" s="625"/>
      <c r="Q547" s="579"/>
    </row>
    <row r="548" spans="2:19" s="395" customFormat="1" ht="15" customHeight="1">
      <c r="B548" s="423" t="s">
        <v>523</v>
      </c>
      <c r="C548" s="424">
        <v>150</v>
      </c>
      <c r="D548" s="319"/>
      <c r="E548" s="582" t="s">
        <v>524</v>
      </c>
      <c r="F548" s="424">
        <v>880</v>
      </c>
      <c r="G548" s="319"/>
      <c r="H548" s="582" t="s">
        <v>525</v>
      </c>
      <c r="I548" s="424">
        <v>130</v>
      </c>
      <c r="J548" s="625"/>
      <c r="K548" s="583" t="s">
        <v>526</v>
      </c>
      <c r="L548" s="432">
        <v>10</v>
      </c>
      <c r="M548" s="625"/>
      <c r="N548" s="588"/>
      <c r="O548" s="589"/>
      <c r="P548" s="625"/>
      <c r="Q548" s="579"/>
    </row>
    <row r="549" spans="2:19" s="395" customFormat="1" ht="15" customHeight="1">
      <c r="B549" s="423" t="s">
        <v>527</v>
      </c>
      <c r="C549" s="424">
        <v>220</v>
      </c>
      <c r="D549" s="319"/>
      <c r="E549" s="582" t="s">
        <v>519</v>
      </c>
      <c r="F549" s="424">
        <v>500</v>
      </c>
      <c r="G549" s="319"/>
      <c r="H549" s="582" t="s">
        <v>528</v>
      </c>
      <c r="I549" s="424">
        <v>100</v>
      </c>
      <c r="J549" s="625"/>
      <c r="K549" s="583" t="s">
        <v>529</v>
      </c>
      <c r="L549" s="432">
        <v>10</v>
      </c>
      <c r="M549" s="625"/>
      <c r="N549" s="588"/>
      <c r="O549" s="589"/>
      <c r="P549" s="625"/>
      <c r="Q549" s="579"/>
    </row>
    <row r="550" spans="2:19" s="395" customFormat="1" ht="15" customHeight="1">
      <c r="B550" s="423" t="s">
        <v>530</v>
      </c>
      <c r="C550" s="424">
        <v>475</v>
      </c>
      <c r="D550" s="319"/>
      <c r="E550" s="582" t="s">
        <v>523</v>
      </c>
      <c r="F550" s="424">
        <v>420</v>
      </c>
      <c r="G550" s="319"/>
      <c r="H550" s="582" t="s">
        <v>531</v>
      </c>
      <c r="I550" s="424">
        <v>160</v>
      </c>
      <c r="J550" s="625"/>
      <c r="K550" s="583"/>
      <c r="L550" s="432"/>
      <c r="M550" s="625"/>
      <c r="N550" s="588"/>
      <c r="O550" s="589"/>
      <c r="P550" s="625"/>
      <c r="Q550" s="579"/>
    </row>
    <row r="551" spans="2:19" s="395" customFormat="1" ht="15" customHeight="1" thickBot="1">
      <c r="B551" s="423" t="s">
        <v>532</v>
      </c>
      <c r="C551" s="424">
        <v>200</v>
      </c>
      <c r="D551" s="319"/>
      <c r="E551" s="582" t="s">
        <v>533</v>
      </c>
      <c r="F551" s="424">
        <v>300</v>
      </c>
      <c r="G551" s="319"/>
      <c r="H551" s="582" t="s">
        <v>534</v>
      </c>
      <c r="I551" s="424">
        <v>100</v>
      </c>
      <c r="J551" s="325"/>
      <c r="K551" s="590" t="s">
        <v>488</v>
      </c>
      <c r="L551" s="460">
        <f>SUM(L545:L550)</f>
        <v>70</v>
      </c>
      <c r="M551" s="460">
        <f>SUM(M545:M550)</f>
        <v>0</v>
      </c>
      <c r="N551" s="626"/>
      <c r="O551" s="460">
        <f>SUM(O545:O550)</f>
        <v>0</v>
      </c>
      <c r="P551" s="462">
        <f>SUM(P545:P550)</f>
        <v>0</v>
      </c>
      <c r="R551" s="593"/>
      <c r="S551" s="594"/>
    </row>
    <row r="552" spans="2:19" s="395" customFormat="1" ht="15" customHeight="1">
      <c r="B552" s="423" t="s">
        <v>535</v>
      </c>
      <c r="C552" s="424">
        <v>230</v>
      </c>
      <c r="D552" s="319"/>
      <c r="E552" s="582" t="s">
        <v>527</v>
      </c>
      <c r="F552" s="424">
        <v>1120</v>
      </c>
      <c r="G552" s="319"/>
      <c r="H552" s="582" t="s">
        <v>536</v>
      </c>
      <c r="I552" s="424">
        <v>90</v>
      </c>
      <c r="J552" s="627"/>
      <c r="K552" s="596" t="s">
        <v>492</v>
      </c>
      <c r="L552" s="597"/>
      <c r="M552" s="598"/>
      <c r="N552" s="571" t="s">
        <v>493</v>
      </c>
      <c r="O552" s="577"/>
      <c r="P552" s="599"/>
      <c r="Q552" s="142" t="s">
        <v>80</v>
      </c>
      <c r="R552" s="600"/>
      <c r="S552" s="601"/>
    </row>
    <row r="553" spans="2:19" s="395" customFormat="1" ht="15" customHeight="1">
      <c r="B553" s="423" t="s">
        <v>537</v>
      </c>
      <c r="C553" s="424">
        <v>140</v>
      </c>
      <c r="D553" s="319"/>
      <c r="E553" s="582" t="s">
        <v>530</v>
      </c>
      <c r="F553" s="424">
        <v>970</v>
      </c>
      <c r="G553" s="319"/>
      <c r="H553" s="582"/>
      <c r="I553" s="424"/>
      <c r="J553" s="319"/>
      <c r="K553" s="149" t="s">
        <v>81</v>
      </c>
      <c r="L553" s="145" t="s">
        <v>84</v>
      </c>
      <c r="M553" s="150" t="s">
        <v>85</v>
      </c>
      <c r="N553" s="149" t="s">
        <v>81</v>
      </c>
      <c r="O553" s="145" t="s">
        <v>84</v>
      </c>
      <c r="P553" s="150" t="s">
        <v>85</v>
      </c>
      <c r="Q553" s="149" t="s">
        <v>81</v>
      </c>
      <c r="R553" s="145" t="s">
        <v>84</v>
      </c>
      <c r="S553" s="628" t="s">
        <v>85</v>
      </c>
    </row>
    <row r="554" spans="2:19" s="395" customFormat="1" ht="15" customHeight="1">
      <c r="B554" s="423" t="s">
        <v>538</v>
      </c>
      <c r="C554" s="424">
        <v>185</v>
      </c>
      <c r="D554" s="319"/>
      <c r="E554" s="582" t="s">
        <v>532</v>
      </c>
      <c r="F554" s="424">
        <v>580</v>
      </c>
      <c r="G554" s="319"/>
      <c r="H554" s="608"/>
      <c r="I554" s="429"/>
      <c r="J554" s="330"/>
      <c r="K554" s="582" t="s">
        <v>539</v>
      </c>
      <c r="L554" s="424">
        <v>10</v>
      </c>
      <c r="M554" s="319"/>
      <c r="N554" s="582"/>
      <c r="O554" s="424"/>
      <c r="P554" s="319"/>
      <c r="Q554" s="582" t="s">
        <v>539</v>
      </c>
      <c r="R554" s="424">
        <v>10</v>
      </c>
      <c r="S554" s="403"/>
    </row>
    <row r="555" spans="2:19" s="395" customFormat="1" ht="15" customHeight="1">
      <c r="B555" s="423" t="s">
        <v>540</v>
      </c>
      <c r="C555" s="424">
        <v>80</v>
      </c>
      <c r="D555" s="319"/>
      <c r="E555" s="582" t="s">
        <v>535</v>
      </c>
      <c r="F555" s="424">
        <v>580</v>
      </c>
      <c r="G555" s="319"/>
      <c r="H555" s="608"/>
      <c r="I555" s="429"/>
      <c r="J555" s="587"/>
      <c r="K555" s="607" t="s">
        <v>541</v>
      </c>
      <c r="L555" s="585">
        <v>40</v>
      </c>
      <c r="M555" s="625"/>
      <c r="N555" s="607"/>
      <c r="O555" s="585"/>
      <c r="P555" s="625"/>
      <c r="Q555" s="607" t="s">
        <v>542</v>
      </c>
      <c r="R555" s="585">
        <v>20</v>
      </c>
      <c r="S555" s="322"/>
    </row>
    <row r="556" spans="2:19" s="395" customFormat="1" ht="15" customHeight="1">
      <c r="B556" s="423"/>
      <c r="C556" s="424"/>
      <c r="D556" s="319"/>
      <c r="E556" s="582" t="s">
        <v>537</v>
      </c>
      <c r="F556" s="424">
        <v>760</v>
      </c>
      <c r="G556" s="319"/>
      <c r="H556" s="608"/>
      <c r="I556" s="429"/>
      <c r="J556" s="587"/>
      <c r="K556" s="607" t="s">
        <v>543</v>
      </c>
      <c r="L556" s="585">
        <v>10</v>
      </c>
      <c r="M556" s="625"/>
      <c r="N556" s="607"/>
      <c r="O556" s="585"/>
      <c r="P556" s="625"/>
      <c r="Q556" s="607" t="s">
        <v>544</v>
      </c>
      <c r="R556" s="585">
        <v>20</v>
      </c>
      <c r="S556" s="322"/>
    </row>
    <row r="557" spans="2:19" s="395" customFormat="1" ht="15" customHeight="1">
      <c r="B557" s="436"/>
      <c r="C557" s="429"/>
      <c r="D557" s="330"/>
      <c r="E557" s="582" t="s">
        <v>538</v>
      </c>
      <c r="F557" s="424">
        <v>810</v>
      </c>
      <c r="G557" s="319"/>
      <c r="H557" s="608"/>
      <c r="I557" s="429"/>
      <c r="J557" s="587"/>
      <c r="K557" s="607" t="s">
        <v>545</v>
      </c>
      <c r="L557" s="585">
        <v>30</v>
      </c>
      <c r="M557" s="625"/>
      <c r="N557" s="607"/>
      <c r="O557" s="585"/>
      <c r="P557" s="625"/>
      <c r="Q557" s="607" t="s">
        <v>546</v>
      </c>
      <c r="R557" s="585">
        <v>10</v>
      </c>
      <c r="S557" s="322"/>
    </row>
    <row r="558" spans="2:19" s="395" customFormat="1" ht="15" customHeight="1">
      <c r="B558" s="436"/>
      <c r="C558" s="429"/>
      <c r="D558" s="330"/>
      <c r="E558" s="582" t="s">
        <v>540</v>
      </c>
      <c r="F558" s="432">
        <v>400</v>
      </c>
      <c r="G558" s="325"/>
      <c r="H558" s="608"/>
      <c r="I558" s="429"/>
      <c r="J558" s="587"/>
      <c r="K558" s="607" t="s">
        <v>522</v>
      </c>
      <c r="L558" s="585">
        <v>20</v>
      </c>
      <c r="M558" s="625"/>
      <c r="N558" s="607"/>
      <c r="O558" s="585"/>
      <c r="P558" s="625"/>
      <c r="Q558" s="607" t="s">
        <v>547</v>
      </c>
      <c r="R558" s="585">
        <v>10</v>
      </c>
      <c r="S558" s="322"/>
    </row>
    <row r="559" spans="2:19" s="395" customFormat="1" ht="15" customHeight="1">
      <c r="B559" s="436"/>
      <c r="C559" s="429"/>
      <c r="D559" s="330"/>
      <c r="E559" s="608"/>
      <c r="F559" s="429"/>
      <c r="G559" s="330"/>
      <c r="H559" s="608"/>
      <c r="I559" s="429"/>
      <c r="J559" s="595"/>
      <c r="K559" s="607" t="s">
        <v>526</v>
      </c>
      <c r="L559" s="585">
        <v>10</v>
      </c>
      <c r="M559" s="625"/>
      <c r="N559" s="629"/>
      <c r="O559" s="630"/>
      <c r="P559" s="625"/>
      <c r="Q559" s="629" t="s">
        <v>522</v>
      </c>
      <c r="R559" s="630">
        <v>10</v>
      </c>
      <c r="S559" s="182"/>
    </row>
    <row r="560" spans="2:19" s="395" customFormat="1" ht="15" customHeight="1">
      <c r="B560" s="436"/>
      <c r="C560" s="429"/>
      <c r="D560" s="330"/>
      <c r="E560" s="608"/>
      <c r="F560" s="429"/>
      <c r="G560" s="330"/>
      <c r="H560" s="608"/>
      <c r="I560" s="429"/>
      <c r="J560" s="587"/>
      <c r="K560" s="607" t="s">
        <v>529</v>
      </c>
      <c r="L560" s="585">
        <v>10</v>
      </c>
      <c r="M560" s="625"/>
      <c r="N560" s="607"/>
      <c r="O560" s="585"/>
      <c r="P560" s="625"/>
      <c r="Q560" s="607" t="s">
        <v>526</v>
      </c>
      <c r="R560" s="585">
        <v>10</v>
      </c>
      <c r="S560" s="322"/>
    </row>
    <row r="561" spans="2:19" s="395" customFormat="1" ht="15" customHeight="1">
      <c r="B561" s="436"/>
      <c r="C561" s="429"/>
      <c r="D561" s="330"/>
      <c r="E561" s="608"/>
      <c r="F561" s="429"/>
      <c r="G561" s="330"/>
      <c r="H561" s="608"/>
      <c r="I561" s="429"/>
      <c r="J561" s="595"/>
      <c r="K561" s="588"/>
      <c r="L561" s="589"/>
      <c r="M561" s="587"/>
      <c r="N561" s="610"/>
      <c r="O561" s="611"/>
      <c r="P561" s="587"/>
      <c r="Q561" s="629" t="s">
        <v>529</v>
      </c>
      <c r="R561" s="630">
        <v>20</v>
      </c>
      <c r="S561" s="182"/>
    </row>
    <row r="562" spans="2:19" s="395" customFormat="1" ht="15" customHeight="1" thickBot="1">
      <c r="B562" s="613" t="s">
        <v>504</v>
      </c>
      <c r="C562" s="439">
        <f>SUM(C545:C561)</f>
        <v>2935</v>
      </c>
      <c r="D562" s="338">
        <f>SUM(D545:D561)</f>
        <v>0</v>
      </c>
      <c r="E562" s="590" t="s">
        <v>505</v>
      </c>
      <c r="F562" s="439">
        <f>SUM(F545:F561)</f>
        <v>9870</v>
      </c>
      <c r="G562" s="338">
        <f>SUM(G545:G561)</f>
        <v>0</v>
      </c>
      <c r="H562" s="590" t="s">
        <v>506</v>
      </c>
      <c r="I562" s="439">
        <f>SUM(I545:I561)</f>
        <v>1020</v>
      </c>
      <c r="J562" s="338">
        <f>SUM(J545:J561)</f>
        <v>0</v>
      </c>
      <c r="K562" s="590" t="s">
        <v>231</v>
      </c>
      <c r="L562" s="439">
        <f>SUM(L554:L561)</f>
        <v>130</v>
      </c>
      <c r="M562" s="567">
        <f>SUM(M554:M561)</f>
        <v>0</v>
      </c>
      <c r="N562" s="590" t="s">
        <v>507</v>
      </c>
      <c r="O562" s="460">
        <f>SUM(O554:O561)</f>
        <v>0</v>
      </c>
      <c r="P562" s="567">
        <f>SUM(P554:P561)</f>
        <v>0</v>
      </c>
      <c r="Q562" s="590" t="s">
        <v>508</v>
      </c>
      <c r="R562" s="460">
        <f>SUM(R554:R561)</f>
        <v>110</v>
      </c>
      <c r="S562" s="462">
        <f>SUM(S554:S561)</f>
        <v>0</v>
      </c>
    </row>
    <row r="563" spans="2:19" s="395" customFormat="1" ht="15" customHeight="1">
      <c r="B563" s="631"/>
      <c r="C563" s="517"/>
      <c r="D563" s="518"/>
      <c r="F563" s="517"/>
      <c r="G563" s="518"/>
      <c r="I563" s="517"/>
      <c r="J563" s="518"/>
      <c r="L563" s="517"/>
      <c r="M563" s="518"/>
      <c r="N563" s="120"/>
      <c r="O563" s="120"/>
      <c r="P563" s="120"/>
      <c r="Q563" s="120"/>
      <c r="R563" s="817">
        <v>46082</v>
      </c>
      <c r="S563" s="818"/>
    </row>
    <row r="565" spans="2:19" hidden="1"/>
    <row r="566" spans="2:19" hidden="1"/>
    <row r="567" spans="2:19" hidden="1"/>
    <row r="568" spans="2:19" hidden="1"/>
  </sheetData>
  <sheetProtection sheet="1" objects="1" scenarios="1"/>
  <dataConsolidate/>
  <mergeCells count="61">
    <mergeCell ref="B522:D522"/>
    <mergeCell ref="E522:G522"/>
    <mergeCell ref="B543:D543"/>
    <mergeCell ref="E543:G543"/>
    <mergeCell ref="R563:S563"/>
    <mergeCell ref="P464:S464"/>
    <mergeCell ref="E477:S477"/>
    <mergeCell ref="E489:S489"/>
    <mergeCell ref="E502:S502"/>
    <mergeCell ref="O505:P505"/>
    <mergeCell ref="R505:S505"/>
    <mergeCell ref="P518:S518"/>
    <mergeCell ref="E374:S374"/>
    <mergeCell ref="R389:S389"/>
    <mergeCell ref="P412:S412"/>
    <mergeCell ref="E428:S428"/>
    <mergeCell ref="O458:P458"/>
    <mergeCell ref="R458:S458"/>
    <mergeCell ref="P364:S364"/>
    <mergeCell ref="O290:P290"/>
    <mergeCell ref="R290:S290"/>
    <mergeCell ref="E299:S299"/>
    <mergeCell ref="O302:P302"/>
    <mergeCell ref="R302:S302"/>
    <mergeCell ref="N303:P303"/>
    <mergeCell ref="Q303:S303"/>
    <mergeCell ref="P311:S311"/>
    <mergeCell ref="E333:S333"/>
    <mergeCell ref="E352:S352"/>
    <mergeCell ref="O361:P361"/>
    <mergeCell ref="R361:S361"/>
    <mergeCell ref="E285:S285"/>
    <mergeCell ref="E230:S230"/>
    <mergeCell ref="E246:S246"/>
    <mergeCell ref="R250:S250"/>
    <mergeCell ref="P252:S252"/>
    <mergeCell ref="O253:P253"/>
    <mergeCell ref="R253:S253"/>
    <mergeCell ref="O262:P262"/>
    <mergeCell ref="R262:S262"/>
    <mergeCell ref="E272:S272"/>
    <mergeCell ref="O278:P278"/>
    <mergeCell ref="R278:S278"/>
    <mergeCell ref="P207:S207"/>
    <mergeCell ref="O106:P106"/>
    <mergeCell ref="R106:S106"/>
    <mergeCell ref="P108:S108"/>
    <mergeCell ref="E120:S120"/>
    <mergeCell ref="O154:P154"/>
    <mergeCell ref="R154:S154"/>
    <mergeCell ref="P156:S156"/>
    <mergeCell ref="E165:S165"/>
    <mergeCell ref="E175:S175"/>
    <mergeCell ref="O191:P191"/>
    <mergeCell ref="R191:S191"/>
    <mergeCell ref="R105:S105"/>
    <mergeCell ref="P2:S2"/>
    <mergeCell ref="R51:S51"/>
    <mergeCell ref="P54:S54"/>
    <mergeCell ref="E66:S66"/>
    <mergeCell ref="B95:S95"/>
  </mergeCells>
  <phoneticPr fontId="3"/>
  <pageMargins left="0.78740157480314965" right="7.874015748031496E-2" top="0.43307086614173229" bottom="0" header="0.78740157480314965" footer="0"/>
  <pageSetup paperSize="9" scale="77" orientation="landscape" r:id="rId1"/>
  <headerFooter alignWithMargins="0"/>
  <rowBreaks count="10" manualBreakCount="10">
    <brk id="52" max="16383" man="1"/>
    <brk id="106" max="16383" man="1"/>
    <brk id="154" max="16383" man="1"/>
    <brk id="205" max="16383" man="1"/>
    <brk id="250" max="16383" man="1"/>
    <brk id="309" max="16383" man="1"/>
    <brk id="362" max="16383" man="1"/>
    <brk id="410" max="16383" man="1"/>
    <brk id="462" max="16383" man="1"/>
    <brk id="5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32EE-56B6-4D48-8F48-094FCEA2225E}">
  <sheetPr codeName="Sheet52">
    <pageSetUpPr fitToPage="1"/>
  </sheetPr>
  <dimension ref="A1:X477"/>
  <sheetViews>
    <sheetView showGridLines="0" showZeros="0" zoomScaleNormal="100" zoomScaleSheetLayoutView="70" workbookViewId="0">
      <selection activeCell="B3" sqref="B3"/>
    </sheetView>
  </sheetViews>
  <sheetFormatPr defaultColWidth="10.77734375" defaultRowHeight="12"/>
  <cols>
    <col min="1" max="1" width="9" style="636" customWidth="1"/>
    <col min="2" max="2" width="9.44140625" style="636" customWidth="1"/>
    <col min="3" max="3" width="6.77734375" style="636" customWidth="1"/>
    <col min="4" max="4" width="7.88671875" style="636" customWidth="1"/>
    <col min="5" max="5" width="9.44140625" style="636" customWidth="1"/>
    <col min="6" max="6" width="6.77734375" style="636" customWidth="1"/>
    <col min="7" max="7" width="7.88671875" style="636" customWidth="1"/>
    <col min="8" max="8" width="9.44140625" style="636" customWidth="1"/>
    <col min="9" max="9" width="6.77734375" style="636" customWidth="1"/>
    <col min="10" max="10" width="7.88671875" style="636" customWidth="1"/>
    <col min="11" max="11" width="9.44140625" style="636" customWidth="1"/>
    <col min="12" max="12" width="6.77734375" style="636" customWidth="1"/>
    <col min="13" max="13" width="7.88671875" style="636" customWidth="1"/>
    <col min="14" max="14" width="9.44140625" style="636" customWidth="1"/>
    <col min="15" max="15" width="6.77734375" style="636" customWidth="1"/>
    <col min="16" max="16" width="7.88671875" style="636" customWidth="1"/>
    <col min="17" max="17" width="9.44140625" style="636" customWidth="1"/>
    <col min="18" max="18" width="6.77734375" style="636" customWidth="1"/>
    <col min="19" max="19" width="7.88671875" style="636" customWidth="1"/>
    <col min="20" max="20" width="9.44140625" style="636" customWidth="1"/>
    <col min="21" max="21" width="6.77734375" style="636" customWidth="1"/>
    <col min="22" max="22" width="7.88671875" style="636" customWidth="1"/>
    <col min="23" max="256" width="10.77734375" style="636"/>
    <col min="257" max="257" width="9" style="636" customWidth="1"/>
    <col min="258" max="258" width="9.44140625" style="636" customWidth="1"/>
    <col min="259" max="259" width="6.77734375" style="636" customWidth="1"/>
    <col min="260" max="260" width="7.88671875" style="636" customWidth="1"/>
    <col min="261" max="261" width="10.33203125" style="636" customWidth="1"/>
    <col min="262" max="262" width="6.77734375" style="636" customWidth="1"/>
    <col min="263" max="263" width="7.21875" style="636" customWidth="1"/>
    <col min="264" max="264" width="9.21875" style="636" customWidth="1"/>
    <col min="265" max="266" width="6.77734375" style="636" customWidth="1"/>
    <col min="267" max="267" width="9.21875" style="636" customWidth="1"/>
    <col min="268" max="268" width="6.77734375" style="636" customWidth="1"/>
    <col min="269" max="269" width="7.21875" style="636" customWidth="1"/>
    <col min="270" max="270" width="9.21875" style="636" customWidth="1"/>
    <col min="271" max="272" width="6.77734375" style="636" customWidth="1"/>
    <col min="273" max="273" width="9.21875" style="636" customWidth="1"/>
    <col min="274" max="275" width="6.77734375" style="636" customWidth="1"/>
    <col min="276" max="276" width="9.21875" style="636" customWidth="1"/>
    <col min="277" max="278" width="6.77734375" style="636" customWidth="1"/>
    <col min="279" max="512" width="10.77734375" style="636"/>
    <col min="513" max="513" width="9" style="636" customWidth="1"/>
    <col min="514" max="514" width="9.44140625" style="636" customWidth="1"/>
    <col min="515" max="515" width="6.77734375" style="636" customWidth="1"/>
    <col min="516" max="516" width="7.88671875" style="636" customWidth="1"/>
    <col min="517" max="517" width="10.33203125" style="636" customWidth="1"/>
    <col min="518" max="518" width="6.77734375" style="636" customWidth="1"/>
    <col min="519" max="519" width="7.21875" style="636" customWidth="1"/>
    <col min="520" max="520" width="9.21875" style="636" customWidth="1"/>
    <col min="521" max="522" width="6.77734375" style="636" customWidth="1"/>
    <col min="523" max="523" width="9.21875" style="636" customWidth="1"/>
    <col min="524" max="524" width="6.77734375" style="636" customWidth="1"/>
    <col min="525" max="525" width="7.21875" style="636" customWidth="1"/>
    <col min="526" max="526" width="9.21875" style="636" customWidth="1"/>
    <col min="527" max="528" width="6.77734375" style="636" customWidth="1"/>
    <col min="529" max="529" width="9.21875" style="636" customWidth="1"/>
    <col min="530" max="531" width="6.77734375" style="636" customWidth="1"/>
    <col min="532" max="532" width="9.21875" style="636" customWidth="1"/>
    <col min="533" max="534" width="6.77734375" style="636" customWidth="1"/>
    <col min="535" max="768" width="10.77734375" style="636"/>
    <col min="769" max="769" width="9" style="636" customWidth="1"/>
    <col min="770" max="770" width="9.44140625" style="636" customWidth="1"/>
    <col min="771" max="771" width="6.77734375" style="636" customWidth="1"/>
    <col min="772" max="772" width="7.88671875" style="636" customWidth="1"/>
    <col min="773" max="773" width="10.33203125" style="636" customWidth="1"/>
    <col min="774" max="774" width="6.77734375" style="636" customWidth="1"/>
    <col min="775" max="775" width="7.21875" style="636" customWidth="1"/>
    <col min="776" max="776" width="9.21875" style="636" customWidth="1"/>
    <col min="777" max="778" width="6.77734375" style="636" customWidth="1"/>
    <col min="779" max="779" width="9.21875" style="636" customWidth="1"/>
    <col min="780" max="780" width="6.77734375" style="636" customWidth="1"/>
    <col min="781" max="781" width="7.21875" style="636" customWidth="1"/>
    <col min="782" max="782" width="9.21875" style="636" customWidth="1"/>
    <col min="783" max="784" width="6.77734375" style="636" customWidth="1"/>
    <col min="785" max="785" width="9.21875" style="636" customWidth="1"/>
    <col min="786" max="787" width="6.77734375" style="636" customWidth="1"/>
    <col min="788" max="788" width="9.21875" style="636" customWidth="1"/>
    <col min="789" max="790" width="6.77734375" style="636" customWidth="1"/>
    <col min="791" max="1024" width="10.77734375" style="636"/>
    <col min="1025" max="1025" width="9" style="636" customWidth="1"/>
    <col min="1026" max="1026" width="9.44140625" style="636" customWidth="1"/>
    <col min="1027" max="1027" width="6.77734375" style="636" customWidth="1"/>
    <col min="1028" max="1028" width="7.88671875" style="636" customWidth="1"/>
    <col min="1029" max="1029" width="10.33203125" style="636" customWidth="1"/>
    <col min="1030" max="1030" width="6.77734375" style="636" customWidth="1"/>
    <col min="1031" max="1031" width="7.21875" style="636" customWidth="1"/>
    <col min="1032" max="1032" width="9.21875" style="636" customWidth="1"/>
    <col min="1033" max="1034" width="6.77734375" style="636" customWidth="1"/>
    <col min="1035" max="1035" width="9.21875" style="636" customWidth="1"/>
    <col min="1036" max="1036" width="6.77734375" style="636" customWidth="1"/>
    <col min="1037" max="1037" width="7.21875" style="636" customWidth="1"/>
    <col min="1038" max="1038" width="9.21875" style="636" customWidth="1"/>
    <col min="1039" max="1040" width="6.77734375" style="636" customWidth="1"/>
    <col min="1041" max="1041" width="9.21875" style="636" customWidth="1"/>
    <col min="1042" max="1043" width="6.77734375" style="636" customWidth="1"/>
    <col min="1044" max="1044" width="9.21875" style="636" customWidth="1"/>
    <col min="1045" max="1046" width="6.77734375" style="636" customWidth="1"/>
    <col min="1047" max="1280" width="10.77734375" style="636"/>
    <col min="1281" max="1281" width="9" style="636" customWidth="1"/>
    <col min="1282" max="1282" width="9.44140625" style="636" customWidth="1"/>
    <col min="1283" max="1283" width="6.77734375" style="636" customWidth="1"/>
    <col min="1284" max="1284" width="7.88671875" style="636" customWidth="1"/>
    <col min="1285" max="1285" width="10.33203125" style="636" customWidth="1"/>
    <col min="1286" max="1286" width="6.77734375" style="636" customWidth="1"/>
    <col min="1287" max="1287" width="7.21875" style="636" customWidth="1"/>
    <col min="1288" max="1288" width="9.21875" style="636" customWidth="1"/>
    <col min="1289" max="1290" width="6.77734375" style="636" customWidth="1"/>
    <col min="1291" max="1291" width="9.21875" style="636" customWidth="1"/>
    <col min="1292" max="1292" width="6.77734375" style="636" customWidth="1"/>
    <col min="1293" max="1293" width="7.21875" style="636" customWidth="1"/>
    <col min="1294" max="1294" width="9.21875" style="636" customWidth="1"/>
    <col min="1295" max="1296" width="6.77734375" style="636" customWidth="1"/>
    <col min="1297" max="1297" width="9.21875" style="636" customWidth="1"/>
    <col min="1298" max="1299" width="6.77734375" style="636" customWidth="1"/>
    <col min="1300" max="1300" width="9.21875" style="636" customWidth="1"/>
    <col min="1301" max="1302" width="6.77734375" style="636" customWidth="1"/>
    <col min="1303" max="1536" width="10.77734375" style="636"/>
    <col min="1537" max="1537" width="9" style="636" customWidth="1"/>
    <col min="1538" max="1538" width="9.44140625" style="636" customWidth="1"/>
    <col min="1539" max="1539" width="6.77734375" style="636" customWidth="1"/>
    <col min="1540" max="1540" width="7.88671875" style="636" customWidth="1"/>
    <col min="1541" max="1541" width="10.33203125" style="636" customWidth="1"/>
    <col min="1542" max="1542" width="6.77734375" style="636" customWidth="1"/>
    <col min="1543" max="1543" width="7.21875" style="636" customWidth="1"/>
    <col min="1544" max="1544" width="9.21875" style="636" customWidth="1"/>
    <col min="1545" max="1546" width="6.77734375" style="636" customWidth="1"/>
    <col min="1547" max="1547" width="9.21875" style="636" customWidth="1"/>
    <col min="1548" max="1548" width="6.77734375" style="636" customWidth="1"/>
    <col min="1549" max="1549" width="7.21875" style="636" customWidth="1"/>
    <col min="1550" max="1550" width="9.21875" style="636" customWidth="1"/>
    <col min="1551" max="1552" width="6.77734375" style="636" customWidth="1"/>
    <col min="1553" max="1553" width="9.21875" style="636" customWidth="1"/>
    <col min="1554" max="1555" width="6.77734375" style="636" customWidth="1"/>
    <col min="1556" max="1556" width="9.21875" style="636" customWidth="1"/>
    <col min="1557" max="1558" width="6.77734375" style="636" customWidth="1"/>
    <col min="1559" max="1792" width="10.77734375" style="636"/>
    <col min="1793" max="1793" width="9" style="636" customWidth="1"/>
    <col min="1794" max="1794" width="9.44140625" style="636" customWidth="1"/>
    <col min="1795" max="1795" width="6.77734375" style="636" customWidth="1"/>
    <col min="1796" max="1796" width="7.88671875" style="636" customWidth="1"/>
    <col min="1797" max="1797" width="10.33203125" style="636" customWidth="1"/>
    <col min="1798" max="1798" width="6.77734375" style="636" customWidth="1"/>
    <col min="1799" max="1799" width="7.21875" style="636" customWidth="1"/>
    <col min="1800" max="1800" width="9.21875" style="636" customWidth="1"/>
    <col min="1801" max="1802" width="6.77734375" style="636" customWidth="1"/>
    <col min="1803" max="1803" width="9.21875" style="636" customWidth="1"/>
    <col min="1804" max="1804" width="6.77734375" style="636" customWidth="1"/>
    <col min="1805" max="1805" width="7.21875" style="636" customWidth="1"/>
    <col min="1806" max="1806" width="9.21875" style="636" customWidth="1"/>
    <col min="1807" max="1808" width="6.77734375" style="636" customWidth="1"/>
    <col min="1809" max="1809" width="9.21875" style="636" customWidth="1"/>
    <col min="1810" max="1811" width="6.77734375" style="636" customWidth="1"/>
    <col min="1812" max="1812" width="9.21875" style="636" customWidth="1"/>
    <col min="1813" max="1814" width="6.77734375" style="636" customWidth="1"/>
    <col min="1815" max="2048" width="10.77734375" style="636"/>
    <col min="2049" max="2049" width="9" style="636" customWidth="1"/>
    <col min="2050" max="2050" width="9.44140625" style="636" customWidth="1"/>
    <col min="2051" max="2051" width="6.77734375" style="636" customWidth="1"/>
    <col min="2052" max="2052" width="7.88671875" style="636" customWidth="1"/>
    <col min="2053" max="2053" width="10.33203125" style="636" customWidth="1"/>
    <col min="2054" max="2054" width="6.77734375" style="636" customWidth="1"/>
    <col min="2055" max="2055" width="7.21875" style="636" customWidth="1"/>
    <col min="2056" max="2056" width="9.21875" style="636" customWidth="1"/>
    <col min="2057" max="2058" width="6.77734375" style="636" customWidth="1"/>
    <col min="2059" max="2059" width="9.21875" style="636" customWidth="1"/>
    <col min="2060" max="2060" width="6.77734375" style="636" customWidth="1"/>
    <col min="2061" max="2061" width="7.21875" style="636" customWidth="1"/>
    <col min="2062" max="2062" width="9.21875" style="636" customWidth="1"/>
    <col min="2063" max="2064" width="6.77734375" style="636" customWidth="1"/>
    <col min="2065" max="2065" width="9.21875" style="636" customWidth="1"/>
    <col min="2066" max="2067" width="6.77734375" style="636" customWidth="1"/>
    <col min="2068" max="2068" width="9.21875" style="636" customWidth="1"/>
    <col min="2069" max="2070" width="6.77734375" style="636" customWidth="1"/>
    <col min="2071" max="2304" width="10.77734375" style="636"/>
    <col min="2305" max="2305" width="9" style="636" customWidth="1"/>
    <col min="2306" max="2306" width="9.44140625" style="636" customWidth="1"/>
    <col min="2307" max="2307" width="6.77734375" style="636" customWidth="1"/>
    <col min="2308" max="2308" width="7.88671875" style="636" customWidth="1"/>
    <col min="2309" max="2309" width="10.33203125" style="636" customWidth="1"/>
    <col min="2310" max="2310" width="6.77734375" style="636" customWidth="1"/>
    <col min="2311" max="2311" width="7.21875" style="636" customWidth="1"/>
    <col min="2312" max="2312" width="9.21875" style="636" customWidth="1"/>
    <col min="2313" max="2314" width="6.77734375" style="636" customWidth="1"/>
    <col min="2315" max="2315" width="9.21875" style="636" customWidth="1"/>
    <col min="2316" max="2316" width="6.77734375" style="636" customWidth="1"/>
    <col min="2317" max="2317" width="7.21875" style="636" customWidth="1"/>
    <col min="2318" max="2318" width="9.21875" style="636" customWidth="1"/>
    <col min="2319" max="2320" width="6.77734375" style="636" customWidth="1"/>
    <col min="2321" max="2321" width="9.21875" style="636" customWidth="1"/>
    <col min="2322" max="2323" width="6.77734375" style="636" customWidth="1"/>
    <col min="2324" max="2324" width="9.21875" style="636" customWidth="1"/>
    <col min="2325" max="2326" width="6.77734375" style="636" customWidth="1"/>
    <col min="2327" max="2560" width="10.77734375" style="636"/>
    <col min="2561" max="2561" width="9" style="636" customWidth="1"/>
    <col min="2562" max="2562" width="9.44140625" style="636" customWidth="1"/>
    <col min="2563" max="2563" width="6.77734375" style="636" customWidth="1"/>
    <col min="2564" max="2564" width="7.88671875" style="636" customWidth="1"/>
    <col min="2565" max="2565" width="10.33203125" style="636" customWidth="1"/>
    <col min="2566" max="2566" width="6.77734375" style="636" customWidth="1"/>
    <col min="2567" max="2567" width="7.21875" style="636" customWidth="1"/>
    <col min="2568" max="2568" width="9.21875" style="636" customWidth="1"/>
    <col min="2569" max="2570" width="6.77734375" style="636" customWidth="1"/>
    <col min="2571" max="2571" width="9.21875" style="636" customWidth="1"/>
    <col min="2572" max="2572" width="6.77734375" style="636" customWidth="1"/>
    <col min="2573" max="2573" width="7.21875" style="636" customWidth="1"/>
    <col min="2574" max="2574" width="9.21875" style="636" customWidth="1"/>
    <col min="2575" max="2576" width="6.77734375" style="636" customWidth="1"/>
    <col min="2577" max="2577" width="9.21875" style="636" customWidth="1"/>
    <col min="2578" max="2579" width="6.77734375" style="636" customWidth="1"/>
    <col min="2580" max="2580" width="9.21875" style="636" customWidth="1"/>
    <col min="2581" max="2582" width="6.77734375" style="636" customWidth="1"/>
    <col min="2583" max="2816" width="10.77734375" style="636"/>
    <col min="2817" max="2817" width="9" style="636" customWidth="1"/>
    <col min="2818" max="2818" width="9.44140625" style="636" customWidth="1"/>
    <col min="2819" max="2819" width="6.77734375" style="636" customWidth="1"/>
    <col min="2820" max="2820" width="7.88671875" style="636" customWidth="1"/>
    <col min="2821" max="2821" width="10.33203125" style="636" customWidth="1"/>
    <col min="2822" max="2822" width="6.77734375" style="636" customWidth="1"/>
    <col min="2823" max="2823" width="7.21875" style="636" customWidth="1"/>
    <col min="2824" max="2824" width="9.21875" style="636" customWidth="1"/>
    <col min="2825" max="2826" width="6.77734375" style="636" customWidth="1"/>
    <col min="2827" max="2827" width="9.21875" style="636" customWidth="1"/>
    <col min="2828" max="2828" width="6.77734375" style="636" customWidth="1"/>
    <col min="2829" max="2829" width="7.21875" style="636" customWidth="1"/>
    <col min="2830" max="2830" width="9.21875" style="636" customWidth="1"/>
    <col min="2831" max="2832" width="6.77734375" style="636" customWidth="1"/>
    <col min="2833" max="2833" width="9.21875" style="636" customWidth="1"/>
    <col min="2834" max="2835" width="6.77734375" style="636" customWidth="1"/>
    <col min="2836" max="2836" width="9.21875" style="636" customWidth="1"/>
    <col min="2837" max="2838" width="6.77734375" style="636" customWidth="1"/>
    <col min="2839" max="3072" width="10.77734375" style="636"/>
    <col min="3073" max="3073" width="9" style="636" customWidth="1"/>
    <col min="3074" max="3074" width="9.44140625" style="636" customWidth="1"/>
    <col min="3075" max="3075" width="6.77734375" style="636" customWidth="1"/>
    <col min="3076" max="3076" width="7.88671875" style="636" customWidth="1"/>
    <col min="3077" max="3077" width="10.33203125" style="636" customWidth="1"/>
    <col min="3078" max="3078" width="6.77734375" style="636" customWidth="1"/>
    <col min="3079" max="3079" width="7.21875" style="636" customWidth="1"/>
    <col min="3080" max="3080" width="9.21875" style="636" customWidth="1"/>
    <col min="3081" max="3082" width="6.77734375" style="636" customWidth="1"/>
    <col min="3083" max="3083" width="9.21875" style="636" customWidth="1"/>
    <col min="3084" max="3084" width="6.77734375" style="636" customWidth="1"/>
    <col min="3085" max="3085" width="7.21875" style="636" customWidth="1"/>
    <col min="3086" max="3086" width="9.21875" style="636" customWidth="1"/>
    <col min="3087" max="3088" width="6.77734375" style="636" customWidth="1"/>
    <col min="3089" max="3089" width="9.21875" style="636" customWidth="1"/>
    <col min="3090" max="3091" width="6.77734375" style="636" customWidth="1"/>
    <col min="3092" max="3092" width="9.21875" style="636" customWidth="1"/>
    <col min="3093" max="3094" width="6.77734375" style="636" customWidth="1"/>
    <col min="3095" max="3328" width="10.77734375" style="636"/>
    <col min="3329" max="3329" width="9" style="636" customWidth="1"/>
    <col min="3330" max="3330" width="9.44140625" style="636" customWidth="1"/>
    <col min="3331" max="3331" width="6.77734375" style="636" customWidth="1"/>
    <col min="3332" max="3332" width="7.88671875" style="636" customWidth="1"/>
    <col min="3333" max="3333" width="10.33203125" style="636" customWidth="1"/>
    <col min="3334" max="3334" width="6.77734375" style="636" customWidth="1"/>
    <col min="3335" max="3335" width="7.21875" style="636" customWidth="1"/>
    <col min="3336" max="3336" width="9.21875" style="636" customWidth="1"/>
    <col min="3337" max="3338" width="6.77734375" style="636" customWidth="1"/>
    <col min="3339" max="3339" width="9.21875" style="636" customWidth="1"/>
    <col min="3340" max="3340" width="6.77734375" style="636" customWidth="1"/>
    <col min="3341" max="3341" width="7.21875" style="636" customWidth="1"/>
    <col min="3342" max="3342" width="9.21875" style="636" customWidth="1"/>
    <col min="3343" max="3344" width="6.77734375" style="636" customWidth="1"/>
    <col min="3345" max="3345" width="9.21875" style="636" customWidth="1"/>
    <col min="3346" max="3347" width="6.77734375" style="636" customWidth="1"/>
    <col min="3348" max="3348" width="9.21875" style="636" customWidth="1"/>
    <col min="3349" max="3350" width="6.77734375" style="636" customWidth="1"/>
    <col min="3351" max="3584" width="10.77734375" style="636"/>
    <col min="3585" max="3585" width="9" style="636" customWidth="1"/>
    <col min="3586" max="3586" width="9.44140625" style="636" customWidth="1"/>
    <col min="3587" max="3587" width="6.77734375" style="636" customWidth="1"/>
    <col min="3588" max="3588" width="7.88671875" style="636" customWidth="1"/>
    <col min="3589" max="3589" width="10.33203125" style="636" customWidth="1"/>
    <col min="3590" max="3590" width="6.77734375" style="636" customWidth="1"/>
    <col min="3591" max="3591" width="7.21875" style="636" customWidth="1"/>
    <col min="3592" max="3592" width="9.21875" style="636" customWidth="1"/>
    <col min="3593" max="3594" width="6.77734375" style="636" customWidth="1"/>
    <col min="3595" max="3595" width="9.21875" style="636" customWidth="1"/>
    <col min="3596" max="3596" width="6.77734375" style="636" customWidth="1"/>
    <col min="3597" max="3597" width="7.21875" style="636" customWidth="1"/>
    <col min="3598" max="3598" width="9.21875" style="636" customWidth="1"/>
    <col min="3599" max="3600" width="6.77734375" style="636" customWidth="1"/>
    <col min="3601" max="3601" width="9.21875" style="636" customWidth="1"/>
    <col min="3602" max="3603" width="6.77734375" style="636" customWidth="1"/>
    <col min="3604" max="3604" width="9.21875" style="636" customWidth="1"/>
    <col min="3605" max="3606" width="6.77734375" style="636" customWidth="1"/>
    <col min="3607" max="3840" width="10.77734375" style="636"/>
    <col min="3841" max="3841" width="9" style="636" customWidth="1"/>
    <col min="3842" max="3842" width="9.44140625" style="636" customWidth="1"/>
    <col min="3843" max="3843" width="6.77734375" style="636" customWidth="1"/>
    <col min="3844" max="3844" width="7.88671875" style="636" customWidth="1"/>
    <col min="3845" max="3845" width="10.33203125" style="636" customWidth="1"/>
    <col min="3846" max="3846" width="6.77734375" style="636" customWidth="1"/>
    <col min="3847" max="3847" width="7.21875" style="636" customWidth="1"/>
    <col min="3848" max="3848" width="9.21875" style="636" customWidth="1"/>
    <col min="3849" max="3850" width="6.77734375" style="636" customWidth="1"/>
    <col min="3851" max="3851" width="9.21875" style="636" customWidth="1"/>
    <col min="3852" max="3852" width="6.77734375" style="636" customWidth="1"/>
    <col min="3853" max="3853" width="7.21875" style="636" customWidth="1"/>
    <col min="3854" max="3854" width="9.21875" style="636" customWidth="1"/>
    <col min="3855" max="3856" width="6.77734375" style="636" customWidth="1"/>
    <col min="3857" max="3857" width="9.21875" style="636" customWidth="1"/>
    <col min="3858" max="3859" width="6.77734375" style="636" customWidth="1"/>
    <col min="3860" max="3860" width="9.21875" style="636" customWidth="1"/>
    <col min="3861" max="3862" width="6.77734375" style="636" customWidth="1"/>
    <col min="3863" max="4096" width="10.77734375" style="636"/>
    <col min="4097" max="4097" width="9" style="636" customWidth="1"/>
    <col min="4098" max="4098" width="9.44140625" style="636" customWidth="1"/>
    <col min="4099" max="4099" width="6.77734375" style="636" customWidth="1"/>
    <col min="4100" max="4100" width="7.88671875" style="636" customWidth="1"/>
    <col min="4101" max="4101" width="10.33203125" style="636" customWidth="1"/>
    <col min="4102" max="4102" width="6.77734375" style="636" customWidth="1"/>
    <col min="4103" max="4103" width="7.21875" style="636" customWidth="1"/>
    <col min="4104" max="4104" width="9.21875" style="636" customWidth="1"/>
    <col min="4105" max="4106" width="6.77734375" style="636" customWidth="1"/>
    <col min="4107" max="4107" width="9.21875" style="636" customWidth="1"/>
    <col min="4108" max="4108" width="6.77734375" style="636" customWidth="1"/>
    <col min="4109" max="4109" width="7.21875" style="636" customWidth="1"/>
    <col min="4110" max="4110" width="9.21875" style="636" customWidth="1"/>
    <col min="4111" max="4112" width="6.77734375" style="636" customWidth="1"/>
    <col min="4113" max="4113" width="9.21875" style="636" customWidth="1"/>
    <col min="4114" max="4115" width="6.77734375" style="636" customWidth="1"/>
    <col min="4116" max="4116" width="9.21875" style="636" customWidth="1"/>
    <col min="4117" max="4118" width="6.77734375" style="636" customWidth="1"/>
    <col min="4119" max="4352" width="10.77734375" style="636"/>
    <col min="4353" max="4353" width="9" style="636" customWidth="1"/>
    <col min="4354" max="4354" width="9.44140625" style="636" customWidth="1"/>
    <col min="4355" max="4355" width="6.77734375" style="636" customWidth="1"/>
    <col min="4356" max="4356" width="7.88671875" style="636" customWidth="1"/>
    <col min="4357" max="4357" width="10.33203125" style="636" customWidth="1"/>
    <col min="4358" max="4358" width="6.77734375" style="636" customWidth="1"/>
    <col min="4359" max="4359" width="7.21875" style="636" customWidth="1"/>
    <col min="4360" max="4360" width="9.21875" style="636" customWidth="1"/>
    <col min="4361" max="4362" width="6.77734375" style="636" customWidth="1"/>
    <col min="4363" max="4363" width="9.21875" style="636" customWidth="1"/>
    <col min="4364" max="4364" width="6.77734375" style="636" customWidth="1"/>
    <col min="4365" max="4365" width="7.21875" style="636" customWidth="1"/>
    <col min="4366" max="4366" width="9.21875" style="636" customWidth="1"/>
    <col min="4367" max="4368" width="6.77734375" style="636" customWidth="1"/>
    <col min="4369" max="4369" width="9.21875" style="636" customWidth="1"/>
    <col min="4370" max="4371" width="6.77734375" style="636" customWidth="1"/>
    <col min="4372" max="4372" width="9.21875" style="636" customWidth="1"/>
    <col min="4373" max="4374" width="6.77734375" style="636" customWidth="1"/>
    <col min="4375" max="4608" width="10.77734375" style="636"/>
    <col min="4609" max="4609" width="9" style="636" customWidth="1"/>
    <col min="4610" max="4610" width="9.44140625" style="636" customWidth="1"/>
    <col min="4611" max="4611" width="6.77734375" style="636" customWidth="1"/>
    <col min="4612" max="4612" width="7.88671875" style="636" customWidth="1"/>
    <col min="4613" max="4613" width="10.33203125" style="636" customWidth="1"/>
    <col min="4614" max="4614" width="6.77734375" style="636" customWidth="1"/>
    <col min="4615" max="4615" width="7.21875" style="636" customWidth="1"/>
    <col min="4616" max="4616" width="9.21875" style="636" customWidth="1"/>
    <col min="4617" max="4618" width="6.77734375" style="636" customWidth="1"/>
    <col min="4619" max="4619" width="9.21875" style="636" customWidth="1"/>
    <col min="4620" max="4620" width="6.77734375" style="636" customWidth="1"/>
    <col min="4621" max="4621" width="7.21875" style="636" customWidth="1"/>
    <col min="4622" max="4622" width="9.21875" style="636" customWidth="1"/>
    <col min="4623" max="4624" width="6.77734375" style="636" customWidth="1"/>
    <col min="4625" max="4625" width="9.21875" style="636" customWidth="1"/>
    <col min="4626" max="4627" width="6.77734375" style="636" customWidth="1"/>
    <col min="4628" max="4628" width="9.21875" style="636" customWidth="1"/>
    <col min="4629" max="4630" width="6.77734375" style="636" customWidth="1"/>
    <col min="4631" max="4864" width="10.77734375" style="636"/>
    <col min="4865" max="4865" width="9" style="636" customWidth="1"/>
    <col min="4866" max="4866" width="9.44140625" style="636" customWidth="1"/>
    <col min="4867" max="4867" width="6.77734375" style="636" customWidth="1"/>
    <col min="4868" max="4868" width="7.88671875" style="636" customWidth="1"/>
    <col min="4869" max="4869" width="10.33203125" style="636" customWidth="1"/>
    <col min="4870" max="4870" width="6.77734375" style="636" customWidth="1"/>
    <col min="4871" max="4871" width="7.21875" style="636" customWidth="1"/>
    <col min="4872" max="4872" width="9.21875" style="636" customWidth="1"/>
    <col min="4873" max="4874" width="6.77734375" style="636" customWidth="1"/>
    <col min="4875" max="4875" width="9.21875" style="636" customWidth="1"/>
    <col min="4876" max="4876" width="6.77734375" style="636" customWidth="1"/>
    <col min="4877" max="4877" width="7.21875" style="636" customWidth="1"/>
    <col min="4878" max="4878" width="9.21875" style="636" customWidth="1"/>
    <col min="4879" max="4880" width="6.77734375" style="636" customWidth="1"/>
    <col min="4881" max="4881" width="9.21875" style="636" customWidth="1"/>
    <col min="4882" max="4883" width="6.77734375" style="636" customWidth="1"/>
    <col min="4884" max="4884" width="9.21875" style="636" customWidth="1"/>
    <col min="4885" max="4886" width="6.77734375" style="636" customWidth="1"/>
    <col min="4887" max="5120" width="10.77734375" style="636"/>
    <col min="5121" max="5121" width="9" style="636" customWidth="1"/>
    <col min="5122" max="5122" width="9.44140625" style="636" customWidth="1"/>
    <col min="5123" max="5123" width="6.77734375" style="636" customWidth="1"/>
    <col min="5124" max="5124" width="7.88671875" style="636" customWidth="1"/>
    <col min="5125" max="5125" width="10.33203125" style="636" customWidth="1"/>
    <col min="5126" max="5126" width="6.77734375" style="636" customWidth="1"/>
    <col min="5127" max="5127" width="7.21875" style="636" customWidth="1"/>
    <col min="5128" max="5128" width="9.21875" style="636" customWidth="1"/>
    <col min="5129" max="5130" width="6.77734375" style="636" customWidth="1"/>
    <col min="5131" max="5131" width="9.21875" style="636" customWidth="1"/>
    <col min="5132" max="5132" width="6.77734375" style="636" customWidth="1"/>
    <col min="5133" max="5133" width="7.21875" style="636" customWidth="1"/>
    <col min="5134" max="5134" width="9.21875" style="636" customWidth="1"/>
    <col min="5135" max="5136" width="6.77734375" style="636" customWidth="1"/>
    <col min="5137" max="5137" width="9.21875" style="636" customWidth="1"/>
    <col min="5138" max="5139" width="6.77734375" style="636" customWidth="1"/>
    <col min="5140" max="5140" width="9.21875" style="636" customWidth="1"/>
    <col min="5141" max="5142" width="6.77734375" style="636" customWidth="1"/>
    <col min="5143" max="5376" width="10.77734375" style="636"/>
    <col min="5377" max="5377" width="9" style="636" customWidth="1"/>
    <col min="5378" max="5378" width="9.44140625" style="636" customWidth="1"/>
    <col min="5379" max="5379" width="6.77734375" style="636" customWidth="1"/>
    <col min="5380" max="5380" width="7.88671875" style="636" customWidth="1"/>
    <col min="5381" max="5381" width="10.33203125" style="636" customWidth="1"/>
    <col min="5382" max="5382" width="6.77734375" style="636" customWidth="1"/>
    <col min="5383" max="5383" width="7.21875" style="636" customWidth="1"/>
    <col min="5384" max="5384" width="9.21875" style="636" customWidth="1"/>
    <col min="5385" max="5386" width="6.77734375" style="636" customWidth="1"/>
    <col min="5387" max="5387" width="9.21875" style="636" customWidth="1"/>
    <col min="5388" max="5388" width="6.77734375" style="636" customWidth="1"/>
    <col min="5389" max="5389" width="7.21875" style="636" customWidth="1"/>
    <col min="5390" max="5390" width="9.21875" style="636" customWidth="1"/>
    <col min="5391" max="5392" width="6.77734375" style="636" customWidth="1"/>
    <col min="5393" max="5393" width="9.21875" style="636" customWidth="1"/>
    <col min="5394" max="5395" width="6.77734375" style="636" customWidth="1"/>
    <col min="5396" max="5396" width="9.21875" style="636" customWidth="1"/>
    <col min="5397" max="5398" width="6.77734375" style="636" customWidth="1"/>
    <col min="5399" max="5632" width="10.77734375" style="636"/>
    <col min="5633" max="5633" width="9" style="636" customWidth="1"/>
    <col min="5634" max="5634" width="9.44140625" style="636" customWidth="1"/>
    <col min="5635" max="5635" width="6.77734375" style="636" customWidth="1"/>
    <col min="5636" max="5636" width="7.88671875" style="636" customWidth="1"/>
    <col min="5637" max="5637" width="10.33203125" style="636" customWidth="1"/>
    <col min="5638" max="5638" width="6.77734375" style="636" customWidth="1"/>
    <col min="5639" max="5639" width="7.21875" style="636" customWidth="1"/>
    <col min="5640" max="5640" width="9.21875" style="636" customWidth="1"/>
    <col min="5641" max="5642" width="6.77734375" style="636" customWidth="1"/>
    <col min="5643" max="5643" width="9.21875" style="636" customWidth="1"/>
    <col min="5644" max="5644" width="6.77734375" style="636" customWidth="1"/>
    <col min="5645" max="5645" width="7.21875" style="636" customWidth="1"/>
    <col min="5646" max="5646" width="9.21875" style="636" customWidth="1"/>
    <col min="5647" max="5648" width="6.77734375" style="636" customWidth="1"/>
    <col min="5649" max="5649" width="9.21875" style="636" customWidth="1"/>
    <col min="5650" max="5651" width="6.77734375" style="636" customWidth="1"/>
    <col min="5652" max="5652" width="9.21875" style="636" customWidth="1"/>
    <col min="5653" max="5654" width="6.77734375" style="636" customWidth="1"/>
    <col min="5655" max="5888" width="10.77734375" style="636"/>
    <col min="5889" max="5889" width="9" style="636" customWidth="1"/>
    <col min="5890" max="5890" width="9.44140625" style="636" customWidth="1"/>
    <col min="5891" max="5891" width="6.77734375" style="636" customWidth="1"/>
    <col min="5892" max="5892" width="7.88671875" style="636" customWidth="1"/>
    <col min="5893" max="5893" width="10.33203125" style="636" customWidth="1"/>
    <col min="5894" max="5894" width="6.77734375" style="636" customWidth="1"/>
    <col min="5895" max="5895" width="7.21875" style="636" customWidth="1"/>
    <col min="5896" max="5896" width="9.21875" style="636" customWidth="1"/>
    <col min="5897" max="5898" width="6.77734375" style="636" customWidth="1"/>
    <col min="5899" max="5899" width="9.21875" style="636" customWidth="1"/>
    <col min="5900" max="5900" width="6.77734375" style="636" customWidth="1"/>
    <col min="5901" max="5901" width="7.21875" style="636" customWidth="1"/>
    <col min="5902" max="5902" width="9.21875" style="636" customWidth="1"/>
    <col min="5903" max="5904" width="6.77734375" style="636" customWidth="1"/>
    <col min="5905" max="5905" width="9.21875" style="636" customWidth="1"/>
    <col min="5906" max="5907" width="6.77734375" style="636" customWidth="1"/>
    <col min="5908" max="5908" width="9.21875" style="636" customWidth="1"/>
    <col min="5909" max="5910" width="6.77734375" style="636" customWidth="1"/>
    <col min="5911" max="6144" width="10.77734375" style="636"/>
    <col min="6145" max="6145" width="9" style="636" customWidth="1"/>
    <col min="6146" max="6146" width="9.44140625" style="636" customWidth="1"/>
    <col min="6147" max="6147" width="6.77734375" style="636" customWidth="1"/>
    <col min="6148" max="6148" width="7.88671875" style="636" customWidth="1"/>
    <col min="6149" max="6149" width="10.33203125" style="636" customWidth="1"/>
    <col min="6150" max="6150" width="6.77734375" style="636" customWidth="1"/>
    <col min="6151" max="6151" width="7.21875" style="636" customWidth="1"/>
    <col min="6152" max="6152" width="9.21875" style="636" customWidth="1"/>
    <col min="6153" max="6154" width="6.77734375" style="636" customWidth="1"/>
    <col min="6155" max="6155" width="9.21875" style="636" customWidth="1"/>
    <col min="6156" max="6156" width="6.77734375" style="636" customWidth="1"/>
    <col min="6157" max="6157" width="7.21875" style="636" customWidth="1"/>
    <col min="6158" max="6158" width="9.21875" style="636" customWidth="1"/>
    <col min="6159" max="6160" width="6.77734375" style="636" customWidth="1"/>
    <col min="6161" max="6161" width="9.21875" style="636" customWidth="1"/>
    <col min="6162" max="6163" width="6.77734375" style="636" customWidth="1"/>
    <col min="6164" max="6164" width="9.21875" style="636" customWidth="1"/>
    <col min="6165" max="6166" width="6.77734375" style="636" customWidth="1"/>
    <col min="6167" max="6400" width="10.77734375" style="636"/>
    <col min="6401" max="6401" width="9" style="636" customWidth="1"/>
    <col min="6402" max="6402" width="9.44140625" style="636" customWidth="1"/>
    <col min="6403" max="6403" width="6.77734375" style="636" customWidth="1"/>
    <col min="6404" max="6404" width="7.88671875" style="636" customWidth="1"/>
    <col min="6405" max="6405" width="10.33203125" style="636" customWidth="1"/>
    <col min="6406" max="6406" width="6.77734375" style="636" customWidth="1"/>
    <col min="6407" max="6407" width="7.21875" style="636" customWidth="1"/>
    <col min="6408" max="6408" width="9.21875" style="636" customWidth="1"/>
    <col min="6409" max="6410" width="6.77734375" style="636" customWidth="1"/>
    <col min="6411" max="6411" width="9.21875" style="636" customWidth="1"/>
    <col min="6412" max="6412" width="6.77734375" style="636" customWidth="1"/>
    <col min="6413" max="6413" width="7.21875" style="636" customWidth="1"/>
    <col min="6414" max="6414" width="9.21875" style="636" customWidth="1"/>
    <col min="6415" max="6416" width="6.77734375" style="636" customWidth="1"/>
    <col min="6417" max="6417" width="9.21875" style="636" customWidth="1"/>
    <col min="6418" max="6419" width="6.77734375" style="636" customWidth="1"/>
    <col min="6420" max="6420" width="9.21875" style="636" customWidth="1"/>
    <col min="6421" max="6422" width="6.77734375" style="636" customWidth="1"/>
    <col min="6423" max="6656" width="10.77734375" style="636"/>
    <col min="6657" max="6657" width="9" style="636" customWidth="1"/>
    <col min="6658" max="6658" width="9.44140625" style="636" customWidth="1"/>
    <col min="6659" max="6659" width="6.77734375" style="636" customWidth="1"/>
    <col min="6660" max="6660" width="7.88671875" style="636" customWidth="1"/>
    <col min="6661" max="6661" width="10.33203125" style="636" customWidth="1"/>
    <col min="6662" max="6662" width="6.77734375" style="636" customWidth="1"/>
    <col min="6663" max="6663" width="7.21875" style="636" customWidth="1"/>
    <col min="6664" max="6664" width="9.21875" style="636" customWidth="1"/>
    <col min="6665" max="6666" width="6.77734375" style="636" customWidth="1"/>
    <col min="6667" max="6667" width="9.21875" style="636" customWidth="1"/>
    <col min="6668" max="6668" width="6.77734375" style="636" customWidth="1"/>
    <col min="6669" max="6669" width="7.21875" style="636" customWidth="1"/>
    <col min="6670" max="6670" width="9.21875" style="636" customWidth="1"/>
    <col min="6671" max="6672" width="6.77734375" style="636" customWidth="1"/>
    <col min="6673" max="6673" width="9.21875" style="636" customWidth="1"/>
    <col min="6674" max="6675" width="6.77734375" style="636" customWidth="1"/>
    <col min="6676" max="6676" width="9.21875" style="636" customWidth="1"/>
    <col min="6677" max="6678" width="6.77734375" style="636" customWidth="1"/>
    <col min="6679" max="6912" width="10.77734375" style="636"/>
    <col min="6913" max="6913" width="9" style="636" customWidth="1"/>
    <col min="6914" max="6914" width="9.44140625" style="636" customWidth="1"/>
    <col min="6915" max="6915" width="6.77734375" style="636" customWidth="1"/>
    <col min="6916" max="6916" width="7.88671875" style="636" customWidth="1"/>
    <col min="6917" max="6917" width="10.33203125" style="636" customWidth="1"/>
    <col min="6918" max="6918" width="6.77734375" style="636" customWidth="1"/>
    <col min="6919" max="6919" width="7.21875" style="636" customWidth="1"/>
    <col min="6920" max="6920" width="9.21875" style="636" customWidth="1"/>
    <col min="6921" max="6922" width="6.77734375" style="636" customWidth="1"/>
    <col min="6923" max="6923" width="9.21875" style="636" customWidth="1"/>
    <col min="6924" max="6924" width="6.77734375" style="636" customWidth="1"/>
    <col min="6925" max="6925" width="7.21875" style="636" customWidth="1"/>
    <col min="6926" max="6926" width="9.21875" style="636" customWidth="1"/>
    <col min="6927" max="6928" width="6.77734375" style="636" customWidth="1"/>
    <col min="6929" max="6929" width="9.21875" style="636" customWidth="1"/>
    <col min="6930" max="6931" width="6.77734375" style="636" customWidth="1"/>
    <col min="6932" max="6932" width="9.21875" style="636" customWidth="1"/>
    <col min="6933" max="6934" width="6.77734375" style="636" customWidth="1"/>
    <col min="6935" max="7168" width="10.77734375" style="636"/>
    <col min="7169" max="7169" width="9" style="636" customWidth="1"/>
    <col min="7170" max="7170" width="9.44140625" style="636" customWidth="1"/>
    <col min="7171" max="7171" width="6.77734375" style="636" customWidth="1"/>
    <col min="7172" max="7172" width="7.88671875" style="636" customWidth="1"/>
    <col min="7173" max="7173" width="10.33203125" style="636" customWidth="1"/>
    <col min="7174" max="7174" width="6.77734375" style="636" customWidth="1"/>
    <col min="7175" max="7175" width="7.21875" style="636" customWidth="1"/>
    <col min="7176" max="7176" width="9.21875" style="636" customWidth="1"/>
    <col min="7177" max="7178" width="6.77734375" style="636" customWidth="1"/>
    <col min="7179" max="7179" width="9.21875" style="636" customWidth="1"/>
    <col min="7180" max="7180" width="6.77734375" style="636" customWidth="1"/>
    <col min="7181" max="7181" width="7.21875" style="636" customWidth="1"/>
    <col min="7182" max="7182" width="9.21875" style="636" customWidth="1"/>
    <col min="7183" max="7184" width="6.77734375" style="636" customWidth="1"/>
    <col min="7185" max="7185" width="9.21875" style="636" customWidth="1"/>
    <col min="7186" max="7187" width="6.77734375" style="636" customWidth="1"/>
    <col min="7188" max="7188" width="9.21875" style="636" customWidth="1"/>
    <col min="7189" max="7190" width="6.77734375" style="636" customWidth="1"/>
    <col min="7191" max="7424" width="10.77734375" style="636"/>
    <col min="7425" max="7425" width="9" style="636" customWidth="1"/>
    <col min="7426" max="7426" width="9.44140625" style="636" customWidth="1"/>
    <col min="7427" max="7427" width="6.77734375" style="636" customWidth="1"/>
    <col min="7428" max="7428" width="7.88671875" style="636" customWidth="1"/>
    <col min="7429" max="7429" width="10.33203125" style="636" customWidth="1"/>
    <col min="7430" max="7430" width="6.77734375" style="636" customWidth="1"/>
    <col min="7431" max="7431" width="7.21875" style="636" customWidth="1"/>
    <col min="7432" max="7432" width="9.21875" style="636" customWidth="1"/>
    <col min="7433" max="7434" width="6.77734375" style="636" customWidth="1"/>
    <col min="7435" max="7435" width="9.21875" style="636" customWidth="1"/>
    <col min="7436" max="7436" width="6.77734375" style="636" customWidth="1"/>
    <col min="7437" max="7437" width="7.21875" style="636" customWidth="1"/>
    <col min="7438" max="7438" width="9.21875" style="636" customWidth="1"/>
    <col min="7439" max="7440" width="6.77734375" style="636" customWidth="1"/>
    <col min="7441" max="7441" width="9.21875" style="636" customWidth="1"/>
    <col min="7442" max="7443" width="6.77734375" style="636" customWidth="1"/>
    <col min="7444" max="7444" width="9.21875" style="636" customWidth="1"/>
    <col min="7445" max="7446" width="6.77734375" style="636" customWidth="1"/>
    <col min="7447" max="7680" width="10.77734375" style="636"/>
    <col min="7681" max="7681" width="9" style="636" customWidth="1"/>
    <col min="7682" max="7682" width="9.44140625" style="636" customWidth="1"/>
    <col min="7683" max="7683" width="6.77734375" style="636" customWidth="1"/>
    <col min="7684" max="7684" width="7.88671875" style="636" customWidth="1"/>
    <col min="7685" max="7685" width="10.33203125" style="636" customWidth="1"/>
    <col min="7686" max="7686" width="6.77734375" style="636" customWidth="1"/>
    <col min="7687" max="7687" width="7.21875" style="636" customWidth="1"/>
    <col min="7688" max="7688" width="9.21875" style="636" customWidth="1"/>
    <col min="7689" max="7690" width="6.77734375" style="636" customWidth="1"/>
    <col min="7691" max="7691" width="9.21875" style="636" customWidth="1"/>
    <col min="7692" max="7692" width="6.77734375" style="636" customWidth="1"/>
    <col min="7693" max="7693" width="7.21875" style="636" customWidth="1"/>
    <col min="7694" max="7694" width="9.21875" style="636" customWidth="1"/>
    <col min="7695" max="7696" width="6.77734375" style="636" customWidth="1"/>
    <col min="7697" max="7697" width="9.21875" style="636" customWidth="1"/>
    <col min="7698" max="7699" width="6.77734375" style="636" customWidth="1"/>
    <col min="7700" max="7700" width="9.21875" style="636" customWidth="1"/>
    <col min="7701" max="7702" width="6.77734375" style="636" customWidth="1"/>
    <col min="7703" max="7936" width="10.77734375" style="636"/>
    <col min="7937" max="7937" width="9" style="636" customWidth="1"/>
    <col min="7938" max="7938" width="9.44140625" style="636" customWidth="1"/>
    <col min="7939" max="7939" width="6.77734375" style="636" customWidth="1"/>
    <col min="7940" max="7940" width="7.88671875" style="636" customWidth="1"/>
    <col min="7941" max="7941" width="10.33203125" style="636" customWidth="1"/>
    <col min="7942" max="7942" width="6.77734375" style="636" customWidth="1"/>
    <col min="7943" max="7943" width="7.21875" style="636" customWidth="1"/>
    <col min="7944" max="7944" width="9.21875" style="636" customWidth="1"/>
    <col min="7945" max="7946" width="6.77734375" style="636" customWidth="1"/>
    <col min="7947" max="7947" width="9.21875" style="636" customWidth="1"/>
    <col min="7948" max="7948" width="6.77734375" style="636" customWidth="1"/>
    <col min="7949" max="7949" width="7.21875" style="636" customWidth="1"/>
    <col min="7950" max="7950" width="9.21875" style="636" customWidth="1"/>
    <col min="7951" max="7952" width="6.77734375" style="636" customWidth="1"/>
    <col min="7953" max="7953" width="9.21875" style="636" customWidth="1"/>
    <col min="7954" max="7955" width="6.77734375" style="636" customWidth="1"/>
    <col min="7956" max="7956" width="9.21875" style="636" customWidth="1"/>
    <col min="7957" max="7958" width="6.77734375" style="636" customWidth="1"/>
    <col min="7959" max="8192" width="10.77734375" style="636"/>
    <col min="8193" max="8193" width="9" style="636" customWidth="1"/>
    <col min="8194" max="8194" width="9.44140625" style="636" customWidth="1"/>
    <col min="8195" max="8195" width="6.77734375" style="636" customWidth="1"/>
    <col min="8196" max="8196" width="7.88671875" style="636" customWidth="1"/>
    <col min="8197" max="8197" width="10.33203125" style="636" customWidth="1"/>
    <col min="8198" max="8198" width="6.77734375" style="636" customWidth="1"/>
    <col min="8199" max="8199" width="7.21875" style="636" customWidth="1"/>
    <col min="8200" max="8200" width="9.21875" style="636" customWidth="1"/>
    <col min="8201" max="8202" width="6.77734375" style="636" customWidth="1"/>
    <col min="8203" max="8203" width="9.21875" style="636" customWidth="1"/>
    <col min="8204" max="8204" width="6.77734375" style="636" customWidth="1"/>
    <col min="8205" max="8205" width="7.21875" style="636" customWidth="1"/>
    <col min="8206" max="8206" width="9.21875" style="636" customWidth="1"/>
    <col min="8207" max="8208" width="6.77734375" style="636" customWidth="1"/>
    <col min="8209" max="8209" width="9.21875" style="636" customWidth="1"/>
    <col min="8210" max="8211" width="6.77734375" style="636" customWidth="1"/>
    <col min="8212" max="8212" width="9.21875" style="636" customWidth="1"/>
    <col min="8213" max="8214" width="6.77734375" style="636" customWidth="1"/>
    <col min="8215" max="8448" width="10.77734375" style="636"/>
    <col min="8449" max="8449" width="9" style="636" customWidth="1"/>
    <col min="8450" max="8450" width="9.44140625" style="636" customWidth="1"/>
    <col min="8451" max="8451" width="6.77734375" style="636" customWidth="1"/>
    <col min="8452" max="8452" width="7.88671875" style="636" customWidth="1"/>
    <col min="8453" max="8453" width="10.33203125" style="636" customWidth="1"/>
    <col min="8454" max="8454" width="6.77734375" style="636" customWidth="1"/>
    <col min="8455" max="8455" width="7.21875" style="636" customWidth="1"/>
    <col min="8456" max="8456" width="9.21875" style="636" customWidth="1"/>
    <col min="8457" max="8458" width="6.77734375" style="636" customWidth="1"/>
    <col min="8459" max="8459" width="9.21875" style="636" customWidth="1"/>
    <col min="8460" max="8460" width="6.77734375" style="636" customWidth="1"/>
    <col min="8461" max="8461" width="7.21875" style="636" customWidth="1"/>
    <col min="8462" max="8462" width="9.21875" style="636" customWidth="1"/>
    <col min="8463" max="8464" width="6.77734375" style="636" customWidth="1"/>
    <col min="8465" max="8465" width="9.21875" style="636" customWidth="1"/>
    <col min="8466" max="8467" width="6.77734375" style="636" customWidth="1"/>
    <col min="8468" max="8468" width="9.21875" style="636" customWidth="1"/>
    <col min="8469" max="8470" width="6.77734375" style="636" customWidth="1"/>
    <col min="8471" max="8704" width="10.77734375" style="636"/>
    <col min="8705" max="8705" width="9" style="636" customWidth="1"/>
    <col min="8706" max="8706" width="9.44140625" style="636" customWidth="1"/>
    <col min="8707" max="8707" width="6.77734375" style="636" customWidth="1"/>
    <col min="8708" max="8708" width="7.88671875" style="636" customWidth="1"/>
    <col min="8709" max="8709" width="10.33203125" style="636" customWidth="1"/>
    <col min="8710" max="8710" width="6.77734375" style="636" customWidth="1"/>
    <col min="8711" max="8711" width="7.21875" style="636" customWidth="1"/>
    <col min="8712" max="8712" width="9.21875" style="636" customWidth="1"/>
    <col min="8713" max="8714" width="6.77734375" style="636" customWidth="1"/>
    <col min="8715" max="8715" width="9.21875" style="636" customWidth="1"/>
    <col min="8716" max="8716" width="6.77734375" style="636" customWidth="1"/>
    <col min="8717" max="8717" width="7.21875" style="636" customWidth="1"/>
    <col min="8718" max="8718" width="9.21875" style="636" customWidth="1"/>
    <col min="8719" max="8720" width="6.77734375" style="636" customWidth="1"/>
    <col min="8721" max="8721" width="9.21875" style="636" customWidth="1"/>
    <col min="8722" max="8723" width="6.77734375" style="636" customWidth="1"/>
    <col min="8724" max="8724" width="9.21875" style="636" customWidth="1"/>
    <col min="8725" max="8726" width="6.77734375" style="636" customWidth="1"/>
    <col min="8727" max="8960" width="10.77734375" style="636"/>
    <col min="8961" max="8961" width="9" style="636" customWidth="1"/>
    <col min="8962" max="8962" width="9.44140625" style="636" customWidth="1"/>
    <col min="8963" max="8963" width="6.77734375" style="636" customWidth="1"/>
    <col min="8964" max="8964" width="7.88671875" style="636" customWidth="1"/>
    <col min="8965" max="8965" width="10.33203125" style="636" customWidth="1"/>
    <col min="8966" max="8966" width="6.77734375" style="636" customWidth="1"/>
    <col min="8967" max="8967" width="7.21875" style="636" customWidth="1"/>
    <col min="8968" max="8968" width="9.21875" style="636" customWidth="1"/>
    <col min="8969" max="8970" width="6.77734375" style="636" customWidth="1"/>
    <col min="8971" max="8971" width="9.21875" style="636" customWidth="1"/>
    <col min="8972" max="8972" width="6.77734375" style="636" customWidth="1"/>
    <col min="8973" max="8973" width="7.21875" style="636" customWidth="1"/>
    <col min="8974" max="8974" width="9.21875" style="636" customWidth="1"/>
    <col min="8975" max="8976" width="6.77734375" style="636" customWidth="1"/>
    <col min="8977" max="8977" width="9.21875" style="636" customWidth="1"/>
    <col min="8978" max="8979" width="6.77734375" style="636" customWidth="1"/>
    <col min="8980" max="8980" width="9.21875" style="636" customWidth="1"/>
    <col min="8981" max="8982" width="6.77734375" style="636" customWidth="1"/>
    <col min="8983" max="9216" width="10.77734375" style="636"/>
    <col min="9217" max="9217" width="9" style="636" customWidth="1"/>
    <col min="9218" max="9218" width="9.44140625" style="636" customWidth="1"/>
    <col min="9219" max="9219" width="6.77734375" style="636" customWidth="1"/>
    <col min="9220" max="9220" width="7.88671875" style="636" customWidth="1"/>
    <col min="9221" max="9221" width="10.33203125" style="636" customWidth="1"/>
    <col min="9222" max="9222" width="6.77734375" style="636" customWidth="1"/>
    <col min="9223" max="9223" width="7.21875" style="636" customWidth="1"/>
    <col min="9224" max="9224" width="9.21875" style="636" customWidth="1"/>
    <col min="9225" max="9226" width="6.77734375" style="636" customWidth="1"/>
    <col min="9227" max="9227" width="9.21875" style="636" customWidth="1"/>
    <col min="9228" max="9228" width="6.77734375" style="636" customWidth="1"/>
    <col min="9229" max="9229" width="7.21875" style="636" customWidth="1"/>
    <col min="9230" max="9230" width="9.21875" style="636" customWidth="1"/>
    <col min="9231" max="9232" width="6.77734375" style="636" customWidth="1"/>
    <col min="9233" max="9233" width="9.21875" style="636" customWidth="1"/>
    <col min="9234" max="9235" width="6.77734375" style="636" customWidth="1"/>
    <col min="9236" max="9236" width="9.21875" style="636" customWidth="1"/>
    <col min="9237" max="9238" width="6.77734375" style="636" customWidth="1"/>
    <col min="9239" max="9472" width="10.77734375" style="636"/>
    <col min="9473" max="9473" width="9" style="636" customWidth="1"/>
    <col min="9474" max="9474" width="9.44140625" style="636" customWidth="1"/>
    <col min="9475" max="9475" width="6.77734375" style="636" customWidth="1"/>
    <col min="9476" max="9476" width="7.88671875" style="636" customWidth="1"/>
    <col min="9477" max="9477" width="10.33203125" style="636" customWidth="1"/>
    <col min="9478" max="9478" width="6.77734375" style="636" customWidth="1"/>
    <col min="9479" max="9479" width="7.21875" style="636" customWidth="1"/>
    <col min="9480" max="9480" width="9.21875" style="636" customWidth="1"/>
    <col min="9481" max="9482" width="6.77734375" style="636" customWidth="1"/>
    <col min="9483" max="9483" width="9.21875" style="636" customWidth="1"/>
    <col min="9484" max="9484" width="6.77734375" style="636" customWidth="1"/>
    <col min="9485" max="9485" width="7.21875" style="636" customWidth="1"/>
    <col min="9486" max="9486" width="9.21875" style="636" customWidth="1"/>
    <col min="9487" max="9488" width="6.77734375" style="636" customWidth="1"/>
    <col min="9489" max="9489" width="9.21875" style="636" customWidth="1"/>
    <col min="9490" max="9491" width="6.77734375" style="636" customWidth="1"/>
    <col min="9492" max="9492" width="9.21875" style="636" customWidth="1"/>
    <col min="9493" max="9494" width="6.77734375" style="636" customWidth="1"/>
    <col min="9495" max="9728" width="10.77734375" style="636"/>
    <col min="9729" max="9729" width="9" style="636" customWidth="1"/>
    <col min="9730" max="9730" width="9.44140625" style="636" customWidth="1"/>
    <col min="9731" max="9731" width="6.77734375" style="636" customWidth="1"/>
    <col min="9732" max="9732" width="7.88671875" style="636" customWidth="1"/>
    <col min="9733" max="9733" width="10.33203125" style="636" customWidth="1"/>
    <col min="9734" max="9734" width="6.77734375" style="636" customWidth="1"/>
    <col min="9735" max="9735" width="7.21875" style="636" customWidth="1"/>
    <col min="9736" max="9736" width="9.21875" style="636" customWidth="1"/>
    <col min="9737" max="9738" width="6.77734375" style="636" customWidth="1"/>
    <col min="9739" max="9739" width="9.21875" style="636" customWidth="1"/>
    <col min="9740" max="9740" width="6.77734375" style="636" customWidth="1"/>
    <col min="9741" max="9741" width="7.21875" style="636" customWidth="1"/>
    <col min="9742" max="9742" width="9.21875" style="636" customWidth="1"/>
    <col min="9743" max="9744" width="6.77734375" style="636" customWidth="1"/>
    <col min="9745" max="9745" width="9.21875" style="636" customWidth="1"/>
    <col min="9746" max="9747" width="6.77734375" style="636" customWidth="1"/>
    <col min="9748" max="9748" width="9.21875" style="636" customWidth="1"/>
    <col min="9749" max="9750" width="6.77734375" style="636" customWidth="1"/>
    <col min="9751" max="9984" width="10.77734375" style="636"/>
    <col min="9985" max="9985" width="9" style="636" customWidth="1"/>
    <col min="9986" max="9986" width="9.44140625" style="636" customWidth="1"/>
    <col min="9987" max="9987" width="6.77734375" style="636" customWidth="1"/>
    <col min="9988" max="9988" width="7.88671875" style="636" customWidth="1"/>
    <col min="9989" max="9989" width="10.33203125" style="636" customWidth="1"/>
    <col min="9990" max="9990" width="6.77734375" style="636" customWidth="1"/>
    <col min="9991" max="9991" width="7.21875" style="636" customWidth="1"/>
    <col min="9992" max="9992" width="9.21875" style="636" customWidth="1"/>
    <col min="9993" max="9994" width="6.77734375" style="636" customWidth="1"/>
    <col min="9995" max="9995" width="9.21875" style="636" customWidth="1"/>
    <col min="9996" max="9996" width="6.77734375" style="636" customWidth="1"/>
    <col min="9997" max="9997" width="7.21875" style="636" customWidth="1"/>
    <col min="9998" max="9998" width="9.21875" style="636" customWidth="1"/>
    <col min="9999" max="10000" width="6.77734375" style="636" customWidth="1"/>
    <col min="10001" max="10001" width="9.21875" style="636" customWidth="1"/>
    <col min="10002" max="10003" width="6.77734375" style="636" customWidth="1"/>
    <col min="10004" max="10004" width="9.21875" style="636" customWidth="1"/>
    <col min="10005" max="10006" width="6.77734375" style="636" customWidth="1"/>
    <col min="10007" max="10240" width="10.77734375" style="636"/>
    <col min="10241" max="10241" width="9" style="636" customWidth="1"/>
    <col min="10242" max="10242" width="9.44140625" style="636" customWidth="1"/>
    <col min="10243" max="10243" width="6.77734375" style="636" customWidth="1"/>
    <col min="10244" max="10244" width="7.88671875" style="636" customWidth="1"/>
    <col min="10245" max="10245" width="10.33203125" style="636" customWidth="1"/>
    <col min="10246" max="10246" width="6.77734375" style="636" customWidth="1"/>
    <col min="10247" max="10247" width="7.21875" style="636" customWidth="1"/>
    <col min="10248" max="10248" width="9.21875" style="636" customWidth="1"/>
    <col min="10249" max="10250" width="6.77734375" style="636" customWidth="1"/>
    <col min="10251" max="10251" width="9.21875" style="636" customWidth="1"/>
    <col min="10252" max="10252" width="6.77734375" style="636" customWidth="1"/>
    <col min="10253" max="10253" width="7.21875" style="636" customWidth="1"/>
    <col min="10254" max="10254" width="9.21875" style="636" customWidth="1"/>
    <col min="10255" max="10256" width="6.77734375" style="636" customWidth="1"/>
    <col min="10257" max="10257" width="9.21875" style="636" customWidth="1"/>
    <col min="10258" max="10259" width="6.77734375" style="636" customWidth="1"/>
    <col min="10260" max="10260" width="9.21875" style="636" customWidth="1"/>
    <col min="10261" max="10262" width="6.77734375" style="636" customWidth="1"/>
    <col min="10263" max="10496" width="10.77734375" style="636"/>
    <col min="10497" max="10497" width="9" style="636" customWidth="1"/>
    <col min="10498" max="10498" width="9.44140625" style="636" customWidth="1"/>
    <col min="10499" max="10499" width="6.77734375" style="636" customWidth="1"/>
    <col min="10500" max="10500" width="7.88671875" style="636" customWidth="1"/>
    <col min="10501" max="10501" width="10.33203125" style="636" customWidth="1"/>
    <col min="10502" max="10502" width="6.77734375" style="636" customWidth="1"/>
    <col min="10503" max="10503" width="7.21875" style="636" customWidth="1"/>
    <col min="10504" max="10504" width="9.21875" style="636" customWidth="1"/>
    <col min="10505" max="10506" width="6.77734375" style="636" customWidth="1"/>
    <col min="10507" max="10507" width="9.21875" style="636" customWidth="1"/>
    <col min="10508" max="10508" width="6.77734375" style="636" customWidth="1"/>
    <col min="10509" max="10509" width="7.21875" style="636" customWidth="1"/>
    <col min="10510" max="10510" width="9.21875" style="636" customWidth="1"/>
    <col min="10511" max="10512" width="6.77734375" style="636" customWidth="1"/>
    <col min="10513" max="10513" width="9.21875" style="636" customWidth="1"/>
    <col min="10514" max="10515" width="6.77734375" style="636" customWidth="1"/>
    <col min="10516" max="10516" width="9.21875" style="636" customWidth="1"/>
    <col min="10517" max="10518" width="6.77734375" style="636" customWidth="1"/>
    <col min="10519" max="10752" width="10.77734375" style="636"/>
    <col min="10753" max="10753" width="9" style="636" customWidth="1"/>
    <col min="10754" max="10754" width="9.44140625" style="636" customWidth="1"/>
    <col min="10755" max="10755" width="6.77734375" style="636" customWidth="1"/>
    <col min="10756" max="10756" width="7.88671875" style="636" customWidth="1"/>
    <col min="10757" max="10757" width="10.33203125" style="636" customWidth="1"/>
    <col min="10758" max="10758" width="6.77734375" style="636" customWidth="1"/>
    <col min="10759" max="10759" width="7.21875" style="636" customWidth="1"/>
    <col min="10760" max="10760" width="9.21875" style="636" customWidth="1"/>
    <col min="10761" max="10762" width="6.77734375" style="636" customWidth="1"/>
    <col min="10763" max="10763" width="9.21875" style="636" customWidth="1"/>
    <col min="10764" max="10764" width="6.77734375" style="636" customWidth="1"/>
    <col min="10765" max="10765" width="7.21875" style="636" customWidth="1"/>
    <col min="10766" max="10766" width="9.21875" style="636" customWidth="1"/>
    <col min="10767" max="10768" width="6.77734375" style="636" customWidth="1"/>
    <col min="10769" max="10769" width="9.21875" style="636" customWidth="1"/>
    <col min="10770" max="10771" width="6.77734375" style="636" customWidth="1"/>
    <col min="10772" max="10772" width="9.21875" style="636" customWidth="1"/>
    <col min="10773" max="10774" width="6.77734375" style="636" customWidth="1"/>
    <col min="10775" max="11008" width="10.77734375" style="636"/>
    <col min="11009" max="11009" width="9" style="636" customWidth="1"/>
    <col min="11010" max="11010" width="9.44140625" style="636" customWidth="1"/>
    <col min="11011" max="11011" width="6.77734375" style="636" customWidth="1"/>
    <col min="11012" max="11012" width="7.88671875" style="636" customWidth="1"/>
    <col min="11013" max="11013" width="10.33203125" style="636" customWidth="1"/>
    <col min="11014" max="11014" width="6.77734375" style="636" customWidth="1"/>
    <col min="11015" max="11015" width="7.21875" style="636" customWidth="1"/>
    <col min="11016" max="11016" width="9.21875" style="636" customWidth="1"/>
    <col min="11017" max="11018" width="6.77734375" style="636" customWidth="1"/>
    <col min="11019" max="11019" width="9.21875" style="636" customWidth="1"/>
    <col min="11020" max="11020" width="6.77734375" style="636" customWidth="1"/>
    <col min="11021" max="11021" width="7.21875" style="636" customWidth="1"/>
    <col min="11022" max="11022" width="9.21875" style="636" customWidth="1"/>
    <col min="11023" max="11024" width="6.77734375" style="636" customWidth="1"/>
    <col min="11025" max="11025" width="9.21875" style="636" customWidth="1"/>
    <col min="11026" max="11027" width="6.77734375" style="636" customWidth="1"/>
    <col min="11028" max="11028" width="9.21875" style="636" customWidth="1"/>
    <col min="11029" max="11030" width="6.77734375" style="636" customWidth="1"/>
    <col min="11031" max="11264" width="10.77734375" style="636"/>
    <col min="11265" max="11265" width="9" style="636" customWidth="1"/>
    <col min="11266" max="11266" width="9.44140625" style="636" customWidth="1"/>
    <col min="11267" max="11267" width="6.77734375" style="636" customWidth="1"/>
    <col min="11268" max="11268" width="7.88671875" style="636" customWidth="1"/>
    <col min="11269" max="11269" width="10.33203125" style="636" customWidth="1"/>
    <col min="11270" max="11270" width="6.77734375" style="636" customWidth="1"/>
    <col min="11271" max="11271" width="7.21875" style="636" customWidth="1"/>
    <col min="11272" max="11272" width="9.21875" style="636" customWidth="1"/>
    <col min="11273" max="11274" width="6.77734375" style="636" customWidth="1"/>
    <col min="11275" max="11275" width="9.21875" style="636" customWidth="1"/>
    <col min="11276" max="11276" width="6.77734375" style="636" customWidth="1"/>
    <col min="11277" max="11277" width="7.21875" style="636" customWidth="1"/>
    <col min="11278" max="11278" width="9.21875" style="636" customWidth="1"/>
    <col min="11279" max="11280" width="6.77734375" style="636" customWidth="1"/>
    <col min="11281" max="11281" width="9.21875" style="636" customWidth="1"/>
    <col min="11282" max="11283" width="6.77734375" style="636" customWidth="1"/>
    <col min="11284" max="11284" width="9.21875" style="636" customWidth="1"/>
    <col min="11285" max="11286" width="6.77734375" style="636" customWidth="1"/>
    <col min="11287" max="11520" width="10.77734375" style="636"/>
    <col min="11521" max="11521" width="9" style="636" customWidth="1"/>
    <col min="11522" max="11522" width="9.44140625" style="636" customWidth="1"/>
    <col min="11523" max="11523" width="6.77734375" style="636" customWidth="1"/>
    <col min="11524" max="11524" width="7.88671875" style="636" customWidth="1"/>
    <col min="11525" max="11525" width="10.33203125" style="636" customWidth="1"/>
    <col min="11526" max="11526" width="6.77734375" style="636" customWidth="1"/>
    <col min="11527" max="11527" width="7.21875" style="636" customWidth="1"/>
    <col min="11528" max="11528" width="9.21875" style="636" customWidth="1"/>
    <col min="11529" max="11530" width="6.77734375" style="636" customWidth="1"/>
    <col min="11531" max="11531" width="9.21875" style="636" customWidth="1"/>
    <col min="11532" max="11532" width="6.77734375" style="636" customWidth="1"/>
    <col min="11533" max="11533" width="7.21875" style="636" customWidth="1"/>
    <col min="11534" max="11534" width="9.21875" style="636" customWidth="1"/>
    <col min="11535" max="11536" width="6.77734375" style="636" customWidth="1"/>
    <col min="11537" max="11537" width="9.21875" style="636" customWidth="1"/>
    <col min="11538" max="11539" width="6.77734375" style="636" customWidth="1"/>
    <col min="11540" max="11540" width="9.21875" style="636" customWidth="1"/>
    <col min="11541" max="11542" width="6.77734375" style="636" customWidth="1"/>
    <col min="11543" max="11776" width="10.77734375" style="636"/>
    <col min="11777" max="11777" width="9" style="636" customWidth="1"/>
    <col min="11778" max="11778" width="9.44140625" style="636" customWidth="1"/>
    <col min="11779" max="11779" width="6.77734375" style="636" customWidth="1"/>
    <col min="11780" max="11780" width="7.88671875" style="636" customWidth="1"/>
    <col min="11781" max="11781" width="10.33203125" style="636" customWidth="1"/>
    <col min="11782" max="11782" width="6.77734375" style="636" customWidth="1"/>
    <col min="11783" max="11783" width="7.21875" style="636" customWidth="1"/>
    <col min="11784" max="11784" width="9.21875" style="636" customWidth="1"/>
    <col min="11785" max="11786" width="6.77734375" style="636" customWidth="1"/>
    <col min="11787" max="11787" width="9.21875" style="636" customWidth="1"/>
    <col min="11788" max="11788" width="6.77734375" style="636" customWidth="1"/>
    <col min="11789" max="11789" width="7.21875" style="636" customWidth="1"/>
    <col min="11790" max="11790" width="9.21875" style="636" customWidth="1"/>
    <col min="11791" max="11792" width="6.77734375" style="636" customWidth="1"/>
    <col min="11793" max="11793" width="9.21875" style="636" customWidth="1"/>
    <col min="11794" max="11795" width="6.77734375" style="636" customWidth="1"/>
    <col min="11796" max="11796" width="9.21875" style="636" customWidth="1"/>
    <col min="11797" max="11798" width="6.77734375" style="636" customWidth="1"/>
    <col min="11799" max="12032" width="10.77734375" style="636"/>
    <col min="12033" max="12033" width="9" style="636" customWidth="1"/>
    <col min="12034" max="12034" width="9.44140625" style="636" customWidth="1"/>
    <col min="12035" max="12035" width="6.77734375" style="636" customWidth="1"/>
    <col min="12036" max="12036" width="7.88671875" style="636" customWidth="1"/>
    <col min="12037" max="12037" width="10.33203125" style="636" customWidth="1"/>
    <col min="12038" max="12038" width="6.77734375" style="636" customWidth="1"/>
    <col min="12039" max="12039" width="7.21875" style="636" customWidth="1"/>
    <col min="12040" max="12040" width="9.21875" style="636" customWidth="1"/>
    <col min="12041" max="12042" width="6.77734375" style="636" customWidth="1"/>
    <col min="12043" max="12043" width="9.21875" style="636" customWidth="1"/>
    <col min="12044" max="12044" width="6.77734375" style="636" customWidth="1"/>
    <col min="12045" max="12045" width="7.21875" style="636" customWidth="1"/>
    <col min="12046" max="12046" width="9.21875" style="636" customWidth="1"/>
    <col min="12047" max="12048" width="6.77734375" style="636" customWidth="1"/>
    <col min="12049" max="12049" width="9.21875" style="636" customWidth="1"/>
    <col min="12050" max="12051" width="6.77734375" style="636" customWidth="1"/>
    <col min="12052" max="12052" width="9.21875" style="636" customWidth="1"/>
    <col min="12053" max="12054" width="6.77734375" style="636" customWidth="1"/>
    <col min="12055" max="12288" width="10.77734375" style="636"/>
    <col min="12289" max="12289" width="9" style="636" customWidth="1"/>
    <col min="12290" max="12290" width="9.44140625" style="636" customWidth="1"/>
    <col min="12291" max="12291" width="6.77734375" style="636" customWidth="1"/>
    <col min="12292" max="12292" width="7.88671875" style="636" customWidth="1"/>
    <col min="12293" max="12293" width="10.33203125" style="636" customWidth="1"/>
    <col min="12294" max="12294" width="6.77734375" style="636" customWidth="1"/>
    <col min="12295" max="12295" width="7.21875" style="636" customWidth="1"/>
    <col min="12296" max="12296" width="9.21875" style="636" customWidth="1"/>
    <col min="12297" max="12298" width="6.77734375" style="636" customWidth="1"/>
    <col min="12299" max="12299" width="9.21875" style="636" customWidth="1"/>
    <col min="12300" max="12300" width="6.77734375" style="636" customWidth="1"/>
    <col min="12301" max="12301" width="7.21875" style="636" customWidth="1"/>
    <col min="12302" max="12302" width="9.21875" style="636" customWidth="1"/>
    <col min="12303" max="12304" width="6.77734375" style="636" customWidth="1"/>
    <col min="12305" max="12305" width="9.21875" style="636" customWidth="1"/>
    <col min="12306" max="12307" width="6.77734375" style="636" customWidth="1"/>
    <col min="12308" max="12308" width="9.21875" style="636" customWidth="1"/>
    <col min="12309" max="12310" width="6.77734375" style="636" customWidth="1"/>
    <col min="12311" max="12544" width="10.77734375" style="636"/>
    <col min="12545" max="12545" width="9" style="636" customWidth="1"/>
    <col min="12546" max="12546" width="9.44140625" style="636" customWidth="1"/>
    <col min="12547" max="12547" width="6.77734375" style="636" customWidth="1"/>
    <col min="12548" max="12548" width="7.88671875" style="636" customWidth="1"/>
    <col min="12549" max="12549" width="10.33203125" style="636" customWidth="1"/>
    <col min="12550" max="12550" width="6.77734375" style="636" customWidth="1"/>
    <col min="12551" max="12551" width="7.21875" style="636" customWidth="1"/>
    <col min="12552" max="12552" width="9.21875" style="636" customWidth="1"/>
    <col min="12553" max="12554" width="6.77734375" style="636" customWidth="1"/>
    <col min="12555" max="12555" width="9.21875" style="636" customWidth="1"/>
    <col min="12556" max="12556" width="6.77734375" style="636" customWidth="1"/>
    <col min="12557" max="12557" width="7.21875" style="636" customWidth="1"/>
    <col min="12558" max="12558" width="9.21875" style="636" customWidth="1"/>
    <col min="12559" max="12560" width="6.77734375" style="636" customWidth="1"/>
    <col min="12561" max="12561" width="9.21875" style="636" customWidth="1"/>
    <col min="12562" max="12563" width="6.77734375" style="636" customWidth="1"/>
    <col min="12564" max="12564" width="9.21875" style="636" customWidth="1"/>
    <col min="12565" max="12566" width="6.77734375" style="636" customWidth="1"/>
    <col min="12567" max="12800" width="10.77734375" style="636"/>
    <col min="12801" max="12801" width="9" style="636" customWidth="1"/>
    <col min="12802" max="12802" width="9.44140625" style="636" customWidth="1"/>
    <col min="12803" max="12803" width="6.77734375" style="636" customWidth="1"/>
    <col min="12804" max="12804" width="7.88671875" style="636" customWidth="1"/>
    <col min="12805" max="12805" width="10.33203125" style="636" customWidth="1"/>
    <col min="12806" max="12806" width="6.77734375" style="636" customWidth="1"/>
    <col min="12807" max="12807" width="7.21875" style="636" customWidth="1"/>
    <col min="12808" max="12808" width="9.21875" style="636" customWidth="1"/>
    <col min="12809" max="12810" width="6.77734375" style="636" customWidth="1"/>
    <col min="12811" max="12811" width="9.21875" style="636" customWidth="1"/>
    <col min="12812" max="12812" width="6.77734375" style="636" customWidth="1"/>
    <col min="12813" max="12813" width="7.21875" style="636" customWidth="1"/>
    <col min="12814" max="12814" width="9.21875" style="636" customWidth="1"/>
    <col min="12815" max="12816" width="6.77734375" style="636" customWidth="1"/>
    <col min="12817" max="12817" width="9.21875" style="636" customWidth="1"/>
    <col min="12818" max="12819" width="6.77734375" style="636" customWidth="1"/>
    <col min="12820" max="12820" width="9.21875" style="636" customWidth="1"/>
    <col min="12821" max="12822" width="6.77734375" style="636" customWidth="1"/>
    <col min="12823" max="13056" width="10.77734375" style="636"/>
    <col min="13057" max="13057" width="9" style="636" customWidth="1"/>
    <col min="13058" max="13058" width="9.44140625" style="636" customWidth="1"/>
    <col min="13059" max="13059" width="6.77734375" style="636" customWidth="1"/>
    <col min="13060" max="13060" width="7.88671875" style="636" customWidth="1"/>
    <col min="13061" max="13061" width="10.33203125" style="636" customWidth="1"/>
    <col min="13062" max="13062" width="6.77734375" style="636" customWidth="1"/>
    <col min="13063" max="13063" width="7.21875" style="636" customWidth="1"/>
    <col min="13064" max="13064" width="9.21875" style="636" customWidth="1"/>
    <col min="13065" max="13066" width="6.77734375" style="636" customWidth="1"/>
    <col min="13067" max="13067" width="9.21875" style="636" customWidth="1"/>
    <col min="13068" max="13068" width="6.77734375" style="636" customWidth="1"/>
    <col min="13069" max="13069" width="7.21875" style="636" customWidth="1"/>
    <col min="13070" max="13070" width="9.21875" style="636" customWidth="1"/>
    <col min="13071" max="13072" width="6.77734375" style="636" customWidth="1"/>
    <col min="13073" max="13073" width="9.21875" style="636" customWidth="1"/>
    <col min="13074" max="13075" width="6.77734375" style="636" customWidth="1"/>
    <col min="13076" max="13076" width="9.21875" style="636" customWidth="1"/>
    <col min="13077" max="13078" width="6.77734375" style="636" customWidth="1"/>
    <col min="13079" max="13312" width="10.77734375" style="636"/>
    <col min="13313" max="13313" width="9" style="636" customWidth="1"/>
    <col min="13314" max="13314" width="9.44140625" style="636" customWidth="1"/>
    <col min="13315" max="13315" width="6.77734375" style="636" customWidth="1"/>
    <col min="13316" max="13316" width="7.88671875" style="636" customWidth="1"/>
    <col min="13317" max="13317" width="10.33203125" style="636" customWidth="1"/>
    <col min="13318" max="13318" width="6.77734375" style="636" customWidth="1"/>
    <col min="13319" max="13319" width="7.21875" style="636" customWidth="1"/>
    <col min="13320" max="13320" width="9.21875" style="636" customWidth="1"/>
    <col min="13321" max="13322" width="6.77734375" style="636" customWidth="1"/>
    <col min="13323" max="13323" width="9.21875" style="636" customWidth="1"/>
    <col min="13324" max="13324" width="6.77734375" style="636" customWidth="1"/>
    <col min="13325" max="13325" width="7.21875" style="636" customWidth="1"/>
    <col min="13326" max="13326" width="9.21875" style="636" customWidth="1"/>
    <col min="13327" max="13328" width="6.77734375" style="636" customWidth="1"/>
    <col min="13329" max="13329" width="9.21875" style="636" customWidth="1"/>
    <col min="13330" max="13331" width="6.77734375" style="636" customWidth="1"/>
    <col min="13332" max="13332" width="9.21875" style="636" customWidth="1"/>
    <col min="13333" max="13334" width="6.77734375" style="636" customWidth="1"/>
    <col min="13335" max="13568" width="10.77734375" style="636"/>
    <col min="13569" max="13569" width="9" style="636" customWidth="1"/>
    <col min="13570" max="13570" width="9.44140625" style="636" customWidth="1"/>
    <col min="13571" max="13571" width="6.77734375" style="636" customWidth="1"/>
    <col min="13572" max="13572" width="7.88671875" style="636" customWidth="1"/>
    <col min="13573" max="13573" width="10.33203125" style="636" customWidth="1"/>
    <col min="13574" max="13574" width="6.77734375" style="636" customWidth="1"/>
    <col min="13575" max="13575" width="7.21875" style="636" customWidth="1"/>
    <col min="13576" max="13576" width="9.21875" style="636" customWidth="1"/>
    <col min="13577" max="13578" width="6.77734375" style="636" customWidth="1"/>
    <col min="13579" max="13579" width="9.21875" style="636" customWidth="1"/>
    <col min="13580" max="13580" width="6.77734375" style="636" customWidth="1"/>
    <col min="13581" max="13581" width="7.21875" style="636" customWidth="1"/>
    <col min="13582" max="13582" width="9.21875" style="636" customWidth="1"/>
    <col min="13583" max="13584" width="6.77734375" style="636" customWidth="1"/>
    <col min="13585" max="13585" width="9.21875" style="636" customWidth="1"/>
    <col min="13586" max="13587" width="6.77734375" style="636" customWidth="1"/>
    <col min="13588" max="13588" width="9.21875" style="636" customWidth="1"/>
    <col min="13589" max="13590" width="6.77734375" style="636" customWidth="1"/>
    <col min="13591" max="13824" width="10.77734375" style="636"/>
    <col min="13825" max="13825" width="9" style="636" customWidth="1"/>
    <col min="13826" max="13826" width="9.44140625" style="636" customWidth="1"/>
    <col min="13827" max="13827" width="6.77734375" style="636" customWidth="1"/>
    <col min="13828" max="13828" width="7.88671875" style="636" customWidth="1"/>
    <col min="13829" max="13829" width="10.33203125" style="636" customWidth="1"/>
    <col min="13830" max="13830" width="6.77734375" style="636" customWidth="1"/>
    <col min="13831" max="13831" width="7.21875" style="636" customWidth="1"/>
    <col min="13832" max="13832" width="9.21875" style="636" customWidth="1"/>
    <col min="13833" max="13834" width="6.77734375" style="636" customWidth="1"/>
    <col min="13835" max="13835" width="9.21875" style="636" customWidth="1"/>
    <col min="13836" max="13836" width="6.77734375" style="636" customWidth="1"/>
    <col min="13837" max="13837" width="7.21875" style="636" customWidth="1"/>
    <col min="13838" max="13838" width="9.21875" style="636" customWidth="1"/>
    <col min="13839" max="13840" width="6.77734375" style="636" customWidth="1"/>
    <col min="13841" max="13841" width="9.21875" style="636" customWidth="1"/>
    <col min="13842" max="13843" width="6.77734375" style="636" customWidth="1"/>
    <col min="13844" max="13844" width="9.21875" style="636" customWidth="1"/>
    <col min="13845" max="13846" width="6.77734375" style="636" customWidth="1"/>
    <col min="13847" max="14080" width="10.77734375" style="636"/>
    <col min="14081" max="14081" width="9" style="636" customWidth="1"/>
    <col min="14082" max="14082" width="9.44140625" style="636" customWidth="1"/>
    <col min="14083" max="14083" width="6.77734375" style="636" customWidth="1"/>
    <col min="14084" max="14084" width="7.88671875" style="636" customWidth="1"/>
    <col min="14085" max="14085" width="10.33203125" style="636" customWidth="1"/>
    <col min="14086" max="14086" width="6.77734375" style="636" customWidth="1"/>
    <col min="14087" max="14087" width="7.21875" style="636" customWidth="1"/>
    <col min="14088" max="14088" width="9.21875" style="636" customWidth="1"/>
    <col min="14089" max="14090" width="6.77734375" style="636" customWidth="1"/>
    <col min="14091" max="14091" width="9.21875" style="636" customWidth="1"/>
    <col min="14092" max="14092" width="6.77734375" style="636" customWidth="1"/>
    <col min="14093" max="14093" width="7.21875" style="636" customWidth="1"/>
    <col min="14094" max="14094" width="9.21875" style="636" customWidth="1"/>
    <col min="14095" max="14096" width="6.77734375" style="636" customWidth="1"/>
    <col min="14097" max="14097" width="9.21875" style="636" customWidth="1"/>
    <col min="14098" max="14099" width="6.77734375" style="636" customWidth="1"/>
    <col min="14100" max="14100" width="9.21875" style="636" customWidth="1"/>
    <col min="14101" max="14102" width="6.77734375" style="636" customWidth="1"/>
    <col min="14103" max="14336" width="10.77734375" style="636"/>
    <col min="14337" max="14337" width="9" style="636" customWidth="1"/>
    <col min="14338" max="14338" width="9.44140625" style="636" customWidth="1"/>
    <col min="14339" max="14339" width="6.77734375" style="636" customWidth="1"/>
    <col min="14340" max="14340" width="7.88671875" style="636" customWidth="1"/>
    <col min="14341" max="14341" width="10.33203125" style="636" customWidth="1"/>
    <col min="14342" max="14342" width="6.77734375" style="636" customWidth="1"/>
    <col min="14343" max="14343" width="7.21875" style="636" customWidth="1"/>
    <col min="14344" max="14344" width="9.21875" style="636" customWidth="1"/>
    <col min="14345" max="14346" width="6.77734375" style="636" customWidth="1"/>
    <col min="14347" max="14347" width="9.21875" style="636" customWidth="1"/>
    <col min="14348" max="14348" width="6.77734375" style="636" customWidth="1"/>
    <col min="14349" max="14349" width="7.21875" style="636" customWidth="1"/>
    <col min="14350" max="14350" width="9.21875" style="636" customWidth="1"/>
    <col min="14351" max="14352" width="6.77734375" style="636" customWidth="1"/>
    <col min="14353" max="14353" width="9.21875" style="636" customWidth="1"/>
    <col min="14354" max="14355" width="6.77734375" style="636" customWidth="1"/>
    <col min="14356" max="14356" width="9.21875" style="636" customWidth="1"/>
    <col min="14357" max="14358" width="6.77734375" style="636" customWidth="1"/>
    <col min="14359" max="14592" width="10.77734375" style="636"/>
    <col min="14593" max="14593" width="9" style="636" customWidth="1"/>
    <col min="14594" max="14594" width="9.44140625" style="636" customWidth="1"/>
    <col min="14595" max="14595" width="6.77734375" style="636" customWidth="1"/>
    <col min="14596" max="14596" width="7.88671875" style="636" customWidth="1"/>
    <col min="14597" max="14597" width="10.33203125" style="636" customWidth="1"/>
    <col min="14598" max="14598" width="6.77734375" style="636" customWidth="1"/>
    <col min="14599" max="14599" width="7.21875" style="636" customWidth="1"/>
    <col min="14600" max="14600" width="9.21875" style="636" customWidth="1"/>
    <col min="14601" max="14602" width="6.77734375" style="636" customWidth="1"/>
    <col min="14603" max="14603" width="9.21875" style="636" customWidth="1"/>
    <col min="14604" max="14604" width="6.77734375" style="636" customWidth="1"/>
    <col min="14605" max="14605" width="7.21875" style="636" customWidth="1"/>
    <col min="14606" max="14606" width="9.21875" style="636" customWidth="1"/>
    <col min="14607" max="14608" width="6.77734375" style="636" customWidth="1"/>
    <col min="14609" max="14609" width="9.21875" style="636" customWidth="1"/>
    <col min="14610" max="14611" width="6.77734375" style="636" customWidth="1"/>
    <col min="14612" max="14612" width="9.21875" style="636" customWidth="1"/>
    <col min="14613" max="14614" width="6.77734375" style="636" customWidth="1"/>
    <col min="14615" max="14848" width="10.77734375" style="636"/>
    <col min="14849" max="14849" width="9" style="636" customWidth="1"/>
    <col min="14850" max="14850" width="9.44140625" style="636" customWidth="1"/>
    <col min="14851" max="14851" width="6.77734375" style="636" customWidth="1"/>
    <col min="14852" max="14852" width="7.88671875" style="636" customWidth="1"/>
    <col min="14853" max="14853" width="10.33203125" style="636" customWidth="1"/>
    <col min="14854" max="14854" width="6.77734375" style="636" customWidth="1"/>
    <col min="14855" max="14855" width="7.21875" style="636" customWidth="1"/>
    <col min="14856" max="14856" width="9.21875" style="636" customWidth="1"/>
    <col min="14857" max="14858" width="6.77734375" style="636" customWidth="1"/>
    <col min="14859" max="14859" width="9.21875" style="636" customWidth="1"/>
    <col min="14860" max="14860" width="6.77734375" style="636" customWidth="1"/>
    <col min="14861" max="14861" width="7.21875" style="636" customWidth="1"/>
    <col min="14862" max="14862" width="9.21875" style="636" customWidth="1"/>
    <col min="14863" max="14864" width="6.77734375" style="636" customWidth="1"/>
    <col min="14865" max="14865" width="9.21875" style="636" customWidth="1"/>
    <col min="14866" max="14867" width="6.77734375" style="636" customWidth="1"/>
    <col min="14868" max="14868" width="9.21875" style="636" customWidth="1"/>
    <col min="14869" max="14870" width="6.77734375" style="636" customWidth="1"/>
    <col min="14871" max="15104" width="10.77734375" style="636"/>
    <col min="15105" max="15105" width="9" style="636" customWidth="1"/>
    <col min="15106" max="15106" width="9.44140625" style="636" customWidth="1"/>
    <col min="15107" max="15107" width="6.77734375" style="636" customWidth="1"/>
    <col min="15108" max="15108" width="7.88671875" style="636" customWidth="1"/>
    <col min="15109" max="15109" width="10.33203125" style="636" customWidth="1"/>
    <col min="15110" max="15110" width="6.77734375" style="636" customWidth="1"/>
    <col min="15111" max="15111" width="7.21875" style="636" customWidth="1"/>
    <col min="15112" max="15112" width="9.21875" style="636" customWidth="1"/>
    <col min="15113" max="15114" width="6.77734375" style="636" customWidth="1"/>
    <col min="15115" max="15115" width="9.21875" style="636" customWidth="1"/>
    <col min="15116" max="15116" width="6.77734375" style="636" customWidth="1"/>
    <col min="15117" max="15117" width="7.21875" style="636" customWidth="1"/>
    <col min="15118" max="15118" width="9.21875" style="636" customWidth="1"/>
    <col min="15119" max="15120" width="6.77734375" style="636" customWidth="1"/>
    <col min="15121" max="15121" width="9.21875" style="636" customWidth="1"/>
    <col min="15122" max="15123" width="6.77734375" style="636" customWidth="1"/>
    <col min="15124" max="15124" width="9.21875" style="636" customWidth="1"/>
    <col min="15125" max="15126" width="6.77734375" style="636" customWidth="1"/>
    <col min="15127" max="15360" width="10.77734375" style="636"/>
    <col min="15361" max="15361" width="9" style="636" customWidth="1"/>
    <col min="15362" max="15362" width="9.44140625" style="636" customWidth="1"/>
    <col min="15363" max="15363" width="6.77734375" style="636" customWidth="1"/>
    <col min="15364" max="15364" width="7.88671875" style="636" customWidth="1"/>
    <col min="15365" max="15365" width="10.33203125" style="636" customWidth="1"/>
    <col min="15366" max="15366" width="6.77734375" style="636" customWidth="1"/>
    <col min="15367" max="15367" width="7.21875" style="636" customWidth="1"/>
    <col min="15368" max="15368" width="9.21875" style="636" customWidth="1"/>
    <col min="15369" max="15370" width="6.77734375" style="636" customWidth="1"/>
    <col min="15371" max="15371" width="9.21875" style="636" customWidth="1"/>
    <col min="15372" max="15372" width="6.77734375" style="636" customWidth="1"/>
    <col min="15373" max="15373" width="7.21875" style="636" customWidth="1"/>
    <col min="15374" max="15374" width="9.21875" style="636" customWidth="1"/>
    <col min="15375" max="15376" width="6.77734375" style="636" customWidth="1"/>
    <col min="15377" max="15377" width="9.21875" style="636" customWidth="1"/>
    <col min="15378" max="15379" width="6.77734375" style="636" customWidth="1"/>
    <col min="15380" max="15380" width="9.21875" style="636" customWidth="1"/>
    <col min="15381" max="15382" width="6.77734375" style="636" customWidth="1"/>
    <col min="15383" max="15616" width="10.77734375" style="636"/>
    <col min="15617" max="15617" width="9" style="636" customWidth="1"/>
    <col min="15618" max="15618" width="9.44140625" style="636" customWidth="1"/>
    <col min="15619" max="15619" width="6.77734375" style="636" customWidth="1"/>
    <col min="15620" max="15620" width="7.88671875" style="636" customWidth="1"/>
    <col min="15621" max="15621" width="10.33203125" style="636" customWidth="1"/>
    <col min="15622" max="15622" width="6.77734375" style="636" customWidth="1"/>
    <col min="15623" max="15623" width="7.21875" style="636" customWidth="1"/>
    <col min="15624" max="15624" width="9.21875" style="636" customWidth="1"/>
    <col min="15625" max="15626" width="6.77734375" style="636" customWidth="1"/>
    <col min="15627" max="15627" width="9.21875" style="636" customWidth="1"/>
    <col min="15628" max="15628" width="6.77734375" style="636" customWidth="1"/>
    <col min="15629" max="15629" width="7.21875" style="636" customWidth="1"/>
    <col min="15630" max="15630" width="9.21875" style="636" customWidth="1"/>
    <col min="15631" max="15632" width="6.77734375" style="636" customWidth="1"/>
    <col min="15633" max="15633" width="9.21875" style="636" customWidth="1"/>
    <col min="15634" max="15635" width="6.77734375" style="636" customWidth="1"/>
    <col min="15636" max="15636" width="9.21875" style="636" customWidth="1"/>
    <col min="15637" max="15638" width="6.77734375" style="636" customWidth="1"/>
    <col min="15639" max="15872" width="10.77734375" style="636"/>
    <col min="15873" max="15873" width="9" style="636" customWidth="1"/>
    <col min="15874" max="15874" width="9.44140625" style="636" customWidth="1"/>
    <col min="15875" max="15875" width="6.77734375" style="636" customWidth="1"/>
    <col min="15876" max="15876" width="7.88671875" style="636" customWidth="1"/>
    <col min="15877" max="15877" width="10.33203125" style="636" customWidth="1"/>
    <col min="15878" max="15878" width="6.77734375" style="636" customWidth="1"/>
    <col min="15879" max="15879" width="7.21875" style="636" customWidth="1"/>
    <col min="15880" max="15880" width="9.21875" style="636" customWidth="1"/>
    <col min="15881" max="15882" width="6.77734375" style="636" customWidth="1"/>
    <col min="15883" max="15883" width="9.21875" style="636" customWidth="1"/>
    <col min="15884" max="15884" width="6.77734375" style="636" customWidth="1"/>
    <col min="15885" max="15885" width="7.21875" style="636" customWidth="1"/>
    <col min="15886" max="15886" width="9.21875" style="636" customWidth="1"/>
    <col min="15887" max="15888" width="6.77734375" style="636" customWidth="1"/>
    <col min="15889" max="15889" width="9.21875" style="636" customWidth="1"/>
    <col min="15890" max="15891" width="6.77734375" style="636" customWidth="1"/>
    <col min="15892" max="15892" width="9.21875" style="636" customWidth="1"/>
    <col min="15893" max="15894" width="6.77734375" style="636" customWidth="1"/>
    <col min="15895" max="16128" width="10.77734375" style="636"/>
    <col min="16129" max="16129" width="9" style="636" customWidth="1"/>
    <col min="16130" max="16130" width="9.44140625" style="636" customWidth="1"/>
    <col min="16131" max="16131" width="6.77734375" style="636" customWidth="1"/>
    <col min="16132" max="16132" width="7.88671875" style="636" customWidth="1"/>
    <col min="16133" max="16133" width="10.33203125" style="636" customWidth="1"/>
    <col min="16134" max="16134" width="6.77734375" style="636" customWidth="1"/>
    <col min="16135" max="16135" width="7.21875" style="636" customWidth="1"/>
    <col min="16136" max="16136" width="9.21875" style="636" customWidth="1"/>
    <col min="16137" max="16138" width="6.77734375" style="636" customWidth="1"/>
    <col min="16139" max="16139" width="9.21875" style="636" customWidth="1"/>
    <col min="16140" max="16140" width="6.77734375" style="636" customWidth="1"/>
    <col min="16141" max="16141" width="7.21875" style="636" customWidth="1"/>
    <col min="16142" max="16142" width="9.21875" style="636" customWidth="1"/>
    <col min="16143" max="16144" width="6.77734375" style="636" customWidth="1"/>
    <col min="16145" max="16145" width="9.21875" style="636" customWidth="1"/>
    <col min="16146" max="16147" width="6.77734375" style="636" customWidth="1"/>
    <col min="16148" max="16148" width="9.21875" style="636" customWidth="1"/>
    <col min="16149" max="16150" width="6.77734375" style="636" customWidth="1"/>
    <col min="16151" max="16384" width="10.77734375" style="636"/>
  </cols>
  <sheetData>
    <row r="1" spans="2:22" ht="25.5" customHeight="1" thickBot="1">
      <c r="B1" s="842" t="s">
        <v>548</v>
      </c>
      <c r="C1" s="842"/>
      <c r="D1" s="842"/>
      <c r="E1" s="842"/>
      <c r="F1" s="842"/>
      <c r="G1" s="842"/>
      <c r="H1" s="842"/>
      <c r="I1" s="842"/>
      <c r="J1" s="842"/>
      <c r="K1" s="842"/>
      <c r="L1" s="842"/>
      <c r="M1" s="842"/>
      <c r="N1" s="842"/>
      <c r="O1" s="842"/>
      <c r="P1" s="842"/>
      <c r="Q1" s="842"/>
      <c r="R1" s="842"/>
      <c r="S1" s="842"/>
      <c r="T1" s="842"/>
      <c r="U1" s="842"/>
      <c r="V1" s="842"/>
    </row>
    <row r="2" spans="2:22" ht="12.45" customHeight="1">
      <c r="B2" s="707" t="s">
        <v>549</v>
      </c>
      <c r="C2" s="708"/>
      <c r="D2" s="708"/>
      <c r="E2" s="709" t="s">
        <v>64</v>
      </c>
      <c r="F2" s="710" t="s">
        <v>550</v>
      </c>
      <c r="G2" s="708"/>
      <c r="H2" s="710" t="s">
        <v>551</v>
      </c>
      <c r="I2" s="708"/>
      <c r="J2" s="711" t="s">
        <v>552</v>
      </c>
      <c r="K2" s="708"/>
      <c r="L2" s="708"/>
      <c r="M2" s="712"/>
      <c r="N2" s="712"/>
      <c r="O2" s="713" t="s">
        <v>553</v>
      </c>
      <c r="P2" s="714"/>
      <c r="Q2" s="714"/>
      <c r="R2" s="715"/>
      <c r="S2" s="716"/>
      <c r="T2" s="717"/>
      <c r="U2" s="717"/>
      <c r="V2" s="716"/>
    </row>
    <row r="3" spans="2:22" ht="21" customHeight="1" thickBot="1">
      <c r="B3" s="718"/>
      <c r="C3" s="719"/>
      <c r="D3" s="719"/>
      <c r="E3" s="720"/>
      <c r="F3" s="721">
        <f>$H$3+$H$63+$H$123+$H$183+$H$243+$H$303+$H$363+$H$423</f>
        <v>0</v>
      </c>
      <c r="G3" s="722"/>
      <c r="H3" s="721">
        <f>+C7+F23+F35+F45+I52+I28+I21+I15+I7+L7+L15+L28+L40+O51+O40+O22+O7+R7+R24+R33+R41+R53+U38+U18+U7+L52</f>
        <v>0</v>
      </c>
      <c r="I3" s="719"/>
      <c r="J3" s="843"/>
      <c r="K3" s="844"/>
      <c r="L3" s="844"/>
      <c r="M3" s="844"/>
      <c r="N3" s="845"/>
      <c r="O3" s="846"/>
      <c r="P3" s="844"/>
      <c r="Q3" s="844"/>
      <c r="R3" s="847"/>
      <c r="S3" s="848"/>
      <c r="T3" s="849"/>
      <c r="U3" s="849"/>
      <c r="V3" s="849"/>
    </row>
    <row r="4" spans="2:22" ht="6" customHeight="1" thickBot="1">
      <c r="B4" s="717"/>
      <c r="C4" s="717"/>
      <c r="D4" s="717"/>
      <c r="E4" s="717"/>
      <c r="F4" s="717"/>
      <c r="G4" s="717"/>
      <c r="H4" s="717"/>
      <c r="I4" s="717"/>
      <c r="J4" s="717"/>
      <c r="K4" s="717"/>
      <c r="L4" s="717"/>
      <c r="M4" s="717"/>
      <c r="N4" s="717"/>
      <c r="O4" s="717"/>
      <c r="P4" s="717"/>
      <c r="Q4" s="717"/>
      <c r="R4" s="717"/>
      <c r="S4" s="850"/>
      <c r="T4" s="850"/>
      <c r="U4" s="850"/>
      <c r="V4" s="850"/>
    </row>
    <row r="5" spans="2:22" ht="12.45" customHeight="1">
      <c r="B5" s="723" t="s">
        <v>554</v>
      </c>
      <c r="C5" s="724"/>
      <c r="D5" s="725"/>
      <c r="E5" s="726"/>
      <c r="F5" s="727"/>
      <c r="G5" s="728"/>
      <c r="H5" s="729" t="s">
        <v>555</v>
      </c>
      <c r="I5" s="724"/>
      <c r="J5" s="724"/>
      <c r="K5" s="729" t="s">
        <v>556</v>
      </c>
      <c r="L5" s="724"/>
      <c r="M5" s="725"/>
      <c r="N5" s="730" t="s">
        <v>557</v>
      </c>
      <c r="O5" s="724"/>
      <c r="P5" s="724"/>
      <c r="Q5" s="729" t="s">
        <v>558</v>
      </c>
      <c r="R5" s="724"/>
      <c r="S5" s="725"/>
      <c r="T5" s="730" t="s">
        <v>559</v>
      </c>
      <c r="U5" s="724"/>
      <c r="V5" s="731"/>
    </row>
    <row r="6" spans="2:22" ht="12.45" customHeight="1">
      <c r="B6" s="732"/>
      <c r="C6" s="733">
        <f>SUM(C10:C55)+SUM(F5:F20)</f>
        <v>82990</v>
      </c>
      <c r="D6" s="734"/>
      <c r="E6" s="735"/>
      <c r="F6" s="654"/>
      <c r="G6" s="655"/>
      <c r="H6" s="736"/>
      <c r="I6" s="737">
        <f>SUM(I8:I12)</f>
        <v>5190</v>
      </c>
      <c r="J6" s="738"/>
      <c r="K6" s="736"/>
      <c r="L6" s="737">
        <f>SUM(L8:L12)</f>
        <v>1330</v>
      </c>
      <c r="M6" s="739"/>
      <c r="N6" s="740"/>
      <c r="O6" s="737">
        <f>SUM(O8:O19)</f>
        <v>10100</v>
      </c>
      <c r="P6" s="738"/>
      <c r="Q6" s="736"/>
      <c r="R6" s="737">
        <f>SUM(R8:R21)</f>
        <v>11620</v>
      </c>
      <c r="S6" s="739"/>
      <c r="T6" s="740"/>
      <c r="U6" s="737">
        <f>SUM(U8:U15)</f>
        <v>1860</v>
      </c>
      <c r="V6" s="741"/>
    </row>
    <row r="7" spans="2:22" ht="12.45" customHeight="1" thickBot="1">
      <c r="B7" s="742" t="s">
        <v>560</v>
      </c>
      <c r="C7" s="641">
        <f>+C8+C9</f>
        <v>0</v>
      </c>
      <c r="D7" s="642"/>
      <c r="E7" s="735"/>
      <c r="F7" s="654"/>
      <c r="G7" s="655"/>
      <c r="H7" s="743" t="s">
        <v>560</v>
      </c>
      <c r="I7" s="643">
        <f>SUM(J8:J12)</f>
        <v>0</v>
      </c>
      <c r="J7" s="644"/>
      <c r="K7" s="743" t="s">
        <v>560</v>
      </c>
      <c r="L7" s="643">
        <f>SUM(M8:M12)</f>
        <v>0</v>
      </c>
      <c r="M7" s="645"/>
      <c r="N7" s="744" t="s">
        <v>560</v>
      </c>
      <c r="O7" s="643">
        <f>SUM(P8:P19)</f>
        <v>0</v>
      </c>
      <c r="P7" s="644"/>
      <c r="Q7" s="743" t="s">
        <v>560</v>
      </c>
      <c r="R7" s="643">
        <f>SUM(S8:S21)</f>
        <v>0</v>
      </c>
      <c r="S7" s="645"/>
      <c r="T7" s="744" t="s">
        <v>560</v>
      </c>
      <c r="U7" s="643">
        <f>SUM(V8:V15)</f>
        <v>0</v>
      </c>
      <c r="V7" s="646"/>
    </row>
    <row r="8" spans="2:22" ht="12.45" customHeight="1">
      <c r="B8" s="745" t="s">
        <v>225</v>
      </c>
      <c r="C8" s="840">
        <f>SUM(D10:D55)</f>
        <v>0</v>
      </c>
      <c r="D8" s="841"/>
      <c r="E8" s="735"/>
      <c r="F8" s="654"/>
      <c r="G8" s="655"/>
      <c r="H8" s="746" t="s">
        <v>264</v>
      </c>
      <c r="I8" s="647">
        <v>2350</v>
      </c>
      <c r="J8" s="648">
        <f>市郡別部数表!$G$162</f>
        <v>0</v>
      </c>
      <c r="K8" s="649" t="s">
        <v>317</v>
      </c>
      <c r="L8" s="647">
        <v>600</v>
      </c>
      <c r="M8" s="648">
        <f>市郡別部数表!$G$258</f>
        <v>0</v>
      </c>
      <c r="N8" s="649" t="s">
        <v>350</v>
      </c>
      <c r="O8" s="647">
        <v>1770</v>
      </c>
      <c r="P8" s="648">
        <f>市郡別部数表!$G$326</f>
        <v>0</v>
      </c>
      <c r="Q8" s="649" t="s">
        <v>407</v>
      </c>
      <c r="R8" s="647">
        <v>2400</v>
      </c>
      <c r="S8" s="650">
        <f>市郡別部数表!$G$418</f>
        <v>0</v>
      </c>
      <c r="T8" s="649" t="s">
        <v>465</v>
      </c>
      <c r="U8" s="647">
        <v>590</v>
      </c>
      <c r="V8" s="651">
        <f>市郡別部数表!$G$498</f>
        <v>0</v>
      </c>
    </row>
    <row r="9" spans="2:22" ht="12.45" customHeight="1" thickBot="1">
      <c r="B9" s="747" t="s">
        <v>227</v>
      </c>
      <c r="C9" s="851">
        <f>SUM(G5:G20)</f>
        <v>0</v>
      </c>
      <c r="D9" s="852"/>
      <c r="E9" s="735"/>
      <c r="F9" s="654"/>
      <c r="G9" s="654"/>
      <c r="H9" s="746" t="s">
        <v>266</v>
      </c>
      <c r="I9" s="647">
        <v>1460</v>
      </c>
      <c r="J9" s="648">
        <f>市郡別部数表!$G$163</f>
        <v>0</v>
      </c>
      <c r="K9" s="649" t="s">
        <v>319</v>
      </c>
      <c r="L9" s="647">
        <v>730</v>
      </c>
      <c r="M9" s="648">
        <f>市郡別部数表!$G$259</f>
        <v>0</v>
      </c>
      <c r="N9" s="649" t="s">
        <v>352</v>
      </c>
      <c r="O9" s="647">
        <v>2810</v>
      </c>
      <c r="P9" s="648">
        <f>市郡別部数表!$G$327</f>
        <v>0</v>
      </c>
      <c r="Q9" s="649" t="s">
        <v>409</v>
      </c>
      <c r="R9" s="647">
        <v>1150</v>
      </c>
      <c r="S9" s="650">
        <f>市郡別部数表!$G$419</f>
        <v>0</v>
      </c>
      <c r="T9" s="649" t="s">
        <v>467</v>
      </c>
      <c r="U9" s="647">
        <v>390</v>
      </c>
      <c r="V9" s="651">
        <f>市郡別部数表!$G$499</f>
        <v>0</v>
      </c>
    </row>
    <row r="10" spans="2:22" ht="12.45" customHeight="1">
      <c r="B10" s="748" t="s">
        <v>86</v>
      </c>
      <c r="C10" s="654">
        <v>1670</v>
      </c>
      <c r="D10" s="655">
        <f>市郡別部数表!$G$8</f>
        <v>0</v>
      </c>
      <c r="E10" s="746" t="s">
        <v>218</v>
      </c>
      <c r="F10" s="654">
        <v>1670</v>
      </c>
      <c r="G10" s="655">
        <f>市郡別部数表!$G$96</f>
        <v>0</v>
      </c>
      <c r="H10" s="746" t="s">
        <v>268</v>
      </c>
      <c r="I10" s="647">
        <v>1380</v>
      </c>
      <c r="J10" s="648">
        <f>市郡別部数表!$G$164</f>
        <v>0</v>
      </c>
      <c r="K10" s="656"/>
      <c r="L10" s="657"/>
      <c r="M10" s="658"/>
      <c r="N10" s="649" t="s">
        <v>354</v>
      </c>
      <c r="O10" s="647">
        <v>1850</v>
      </c>
      <c r="P10" s="648">
        <f>市郡別部数表!$G$328</f>
        <v>0</v>
      </c>
      <c r="Q10" s="649" t="s">
        <v>411</v>
      </c>
      <c r="R10" s="647">
        <v>1750</v>
      </c>
      <c r="S10" s="650">
        <f>市郡別部数表!$G$420</f>
        <v>0</v>
      </c>
      <c r="T10" s="649" t="s">
        <v>469</v>
      </c>
      <c r="U10" s="647">
        <v>510</v>
      </c>
      <c r="V10" s="651">
        <f>市郡別部数表!$G$500</f>
        <v>0</v>
      </c>
    </row>
    <row r="11" spans="2:22" ht="12.45" customHeight="1">
      <c r="B11" s="748" t="s">
        <v>88</v>
      </c>
      <c r="C11" s="654">
        <v>1690</v>
      </c>
      <c r="D11" s="655">
        <f>市郡別部数表!$G$9</f>
        <v>0</v>
      </c>
      <c r="E11" s="746" t="s">
        <v>220</v>
      </c>
      <c r="F11" s="654">
        <v>2070</v>
      </c>
      <c r="G11" s="655">
        <f>市郡別部数表!$G$97</f>
        <v>0</v>
      </c>
      <c r="H11" s="746"/>
      <c r="I11" s="652"/>
      <c r="J11" s="653"/>
      <c r="K11" s="656"/>
      <c r="L11" s="657"/>
      <c r="M11" s="658"/>
      <c r="N11" s="649" t="s">
        <v>356</v>
      </c>
      <c r="O11" s="647">
        <v>930</v>
      </c>
      <c r="P11" s="648">
        <f>市郡別部数表!$G$329</f>
        <v>0</v>
      </c>
      <c r="Q11" s="649" t="s">
        <v>413</v>
      </c>
      <c r="R11" s="647">
        <v>1300</v>
      </c>
      <c r="S11" s="650">
        <f>市郡別部数表!$G$421</f>
        <v>0</v>
      </c>
      <c r="T11" s="649" t="s">
        <v>471</v>
      </c>
      <c r="U11" s="647">
        <v>370</v>
      </c>
      <c r="V11" s="651">
        <f>市郡別部数表!$G$501</f>
        <v>0</v>
      </c>
    </row>
    <row r="12" spans="2:22" ht="12.45" customHeight="1" thickBot="1">
      <c r="B12" s="748" t="s">
        <v>90</v>
      </c>
      <c r="C12" s="654">
        <v>760</v>
      </c>
      <c r="D12" s="655">
        <f>市郡別部数表!$G$10</f>
        <v>0</v>
      </c>
      <c r="E12" s="746" t="s">
        <v>222</v>
      </c>
      <c r="F12" s="654">
        <v>1040</v>
      </c>
      <c r="G12" s="655">
        <f>市郡別部数表!$G$98</f>
        <v>0</v>
      </c>
      <c r="H12" s="749"/>
      <c r="I12" s="657"/>
      <c r="J12" s="658"/>
      <c r="K12" s="656"/>
      <c r="L12" s="657"/>
      <c r="M12" s="658"/>
      <c r="N12" s="649" t="s">
        <v>358</v>
      </c>
      <c r="O12" s="647">
        <v>1020</v>
      </c>
      <c r="P12" s="648">
        <f>市郡別部数表!$G$330</f>
        <v>0</v>
      </c>
      <c r="Q12" s="649" t="s">
        <v>415</v>
      </c>
      <c r="R12" s="647">
        <v>860</v>
      </c>
      <c r="S12" s="650">
        <f>市郡別部数表!$G$422</f>
        <v>0</v>
      </c>
      <c r="T12" s="656"/>
      <c r="U12" s="657"/>
      <c r="V12" s="659"/>
    </row>
    <row r="13" spans="2:22" ht="12.45" customHeight="1">
      <c r="B13" s="748" t="s">
        <v>91</v>
      </c>
      <c r="C13" s="654">
        <v>1160</v>
      </c>
      <c r="D13" s="655">
        <f>市郡別部数表!$G$11</f>
        <v>0</v>
      </c>
      <c r="E13" s="746"/>
      <c r="F13" s="639"/>
      <c r="G13" s="640"/>
      <c r="H13" s="729" t="s">
        <v>270</v>
      </c>
      <c r="I13" s="724"/>
      <c r="J13" s="724"/>
      <c r="K13" s="729" t="s">
        <v>561</v>
      </c>
      <c r="L13" s="724"/>
      <c r="M13" s="725"/>
      <c r="N13" s="660" t="s">
        <v>360</v>
      </c>
      <c r="O13" s="647">
        <v>1720</v>
      </c>
      <c r="P13" s="648">
        <f>市郡別部数表!$G$331</f>
        <v>0</v>
      </c>
      <c r="Q13" s="649" t="s">
        <v>417</v>
      </c>
      <c r="R13" s="647">
        <v>450</v>
      </c>
      <c r="S13" s="650">
        <f>市郡別部数表!$G$423</f>
        <v>0</v>
      </c>
      <c r="T13" s="656"/>
      <c r="U13" s="657"/>
      <c r="V13" s="659"/>
    </row>
    <row r="14" spans="2:22" ht="12.45" customHeight="1">
      <c r="B14" s="748" t="s">
        <v>95</v>
      </c>
      <c r="C14" s="654">
        <v>830</v>
      </c>
      <c r="D14" s="655">
        <f>市郡別部数表!$G$12</f>
        <v>0</v>
      </c>
      <c r="E14" s="746"/>
      <c r="F14" s="639"/>
      <c r="G14" s="640"/>
      <c r="H14" s="736"/>
      <c r="I14" s="737">
        <f>SUM(I16:I18)</f>
        <v>3290</v>
      </c>
      <c r="J14" s="738"/>
      <c r="K14" s="736"/>
      <c r="L14" s="737">
        <f>SUM(L16:L24)</f>
        <v>6900</v>
      </c>
      <c r="M14" s="739"/>
      <c r="N14" s="660"/>
      <c r="O14" s="647"/>
      <c r="P14" s="648"/>
      <c r="Q14" s="649" t="s">
        <v>420</v>
      </c>
      <c r="R14" s="647">
        <v>1140</v>
      </c>
      <c r="S14" s="650">
        <f>市郡別部数表!$G$424</f>
        <v>0</v>
      </c>
      <c r="T14" s="656"/>
      <c r="U14" s="657"/>
      <c r="V14" s="659"/>
    </row>
    <row r="15" spans="2:22" ht="12.45" customHeight="1" thickBot="1">
      <c r="B15" s="748" t="s">
        <v>98</v>
      </c>
      <c r="C15" s="654">
        <v>3370</v>
      </c>
      <c r="D15" s="655">
        <f>市郡別部数表!$G$13</f>
        <v>0</v>
      </c>
      <c r="E15" s="746"/>
      <c r="F15" s="639"/>
      <c r="G15" s="640"/>
      <c r="H15" s="743" t="s">
        <v>560</v>
      </c>
      <c r="I15" s="643">
        <f>SUM(J16:J18)</f>
        <v>0</v>
      </c>
      <c r="J15" s="644"/>
      <c r="K15" s="743" t="s">
        <v>560</v>
      </c>
      <c r="L15" s="643">
        <f>SUM(M16:M24)</f>
        <v>0</v>
      </c>
      <c r="M15" s="645"/>
      <c r="N15" s="660"/>
      <c r="O15" s="647"/>
      <c r="P15" s="648"/>
      <c r="Q15" s="649" t="s">
        <v>422</v>
      </c>
      <c r="R15" s="647">
        <v>430</v>
      </c>
      <c r="S15" s="650">
        <f>市郡別部数表!$G$425</f>
        <v>0</v>
      </c>
      <c r="T15" s="656"/>
      <c r="U15" s="657"/>
      <c r="V15" s="659"/>
    </row>
    <row r="16" spans="2:22" ht="12.45" customHeight="1">
      <c r="B16" s="748" t="s">
        <v>100</v>
      </c>
      <c r="C16" s="654">
        <v>1660</v>
      </c>
      <c r="D16" s="655">
        <f>市郡別部数表!$G$14</f>
        <v>0</v>
      </c>
      <c r="E16" s="746"/>
      <c r="F16" s="639"/>
      <c r="G16" s="640"/>
      <c r="H16" s="746" t="s">
        <v>271</v>
      </c>
      <c r="I16" s="647">
        <v>3290</v>
      </c>
      <c r="J16" s="648">
        <f>市郡別部数表!$G$174</f>
        <v>0</v>
      </c>
      <c r="K16" s="649" t="s">
        <v>322</v>
      </c>
      <c r="L16" s="647">
        <v>1950</v>
      </c>
      <c r="M16" s="648">
        <f>市郡別部数表!$G$267</f>
        <v>0</v>
      </c>
      <c r="N16" s="649"/>
      <c r="O16" s="652"/>
      <c r="P16" s="653"/>
      <c r="Q16" s="649" t="s">
        <v>424</v>
      </c>
      <c r="R16" s="647">
        <v>1460</v>
      </c>
      <c r="S16" s="650">
        <f>市郡別部数表!$G$426</f>
        <v>0</v>
      </c>
      <c r="T16" s="729" t="s">
        <v>562</v>
      </c>
      <c r="U16" s="724"/>
      <c r="V16" s="731"/>
    </row>
    <row r="17" spans="2:22" ht="12.45" customHeight="1">
      <c r="B17" s="748" t="s">
        <v>103</v>
      </c>
      <c r="C17" s="654">
        <v>1850</v>
      </c>
      <c r="D17" s="655">
        <f>市郡別部数表!$G$15</f>
        <v>0</v>
      </c>
      <c r="E17" s="746"/>
      <c r="F17" s="639"/>
      <c r="G17" s="640"/>
      <c r="H17" s="746"/>
      <c r="I17" s="652"/>
      <c r="J17" s="653"/>
      <c r="K17" s="649" t="s">
        <v>324</v>
      </c>
      <c r="L17" s="647">
        <v>1390</v>
      </c>
      <c r="M17" s="648">
        <f>市郡別部数表!$G$268</f>
        <v>0</v>
      </c>
      <c r="N17" s="649"/>
      <c r="O17" s="652"/>
      <c r="P17" s="653"/>
      <c r="Q17" s="649" t="s">
        <v>426</v>
      </c>
      <c r="R17" s="647">
        <v>680</v>
      </c>
      <c r="S17" s="650">
        <f>市郡別部数表!$G$427</f>
        <v>0</v>
      </c>
      <c r="T17" s="736"/>
      <c r="U17" s="737">
        <f>SUM(U19:U35)</f>
        <v>460</v>
      </c>
      <c r="V17" s="741"/>
    </row>
    <row r="18" spans="2:22" ht="12.45" customHeight="1" thickBot="1">
      <c r="B18" s="748" t="s">
        <v>106</v>
      </c>
      <c r="C18" s="654">
        <v>1140</v>
      </c>
      <c r="D18" s="655">
        <f>市郡別部数表!$G$16</f>
        <v>0</v>
      </c>
      <c r="E18" s="746"/>
      <c r="F18" s="654"/>
      <c r="G18" s="655"/>
      <c r="H18" s="749"/>
      <c r="I18" s="657"/>
      <c r="J18" s="658"/>
      <c r="K18" s="649" t="s">
        <v>326</v>
      </c>
      <c r="L18" s="647">
        <v>1180</v>
      </c>
      <c r="M18" s="648">
        <f>市郡別部数表!$G$269</f>
        <v>0</v>
      </c>
      <c r="N18" s="656"/>
      <c r="O18" s="657"/>
      <c r="P18" s="658"/>
      <c r="Q18" s="649"/>
      <c r="R18" s="647"/>
      <c r="S18" s="650"/>
      <c r="T18" s="743" t="s">
        <v>560</v>
      </c>
      <c r="U18" s="643">
        <f>SUM(V19:V35)</f>
        <v>0</v>
      </c>
      <c r="V18" s="646"/>
    </row>
    <row r="19" spans="2:22" ht="12.45" customHeight="1" thickBot="1">
      <c r="B19" s="748" t="s">
        <v>108</v>
      </c>
      <c r="C19" s="654">
        <v>2050</v>
      </c>
      <c r="D19" s="655">
        <f>市郡別部数表!$G$17</f>
        <v>0</v>
      </c>
      <c r="E19" s="746"/>
      <c r="F19" s="654"/>
      <c r="G19" s="655"/>
      <c r="H19" s="729" t="s">
        <v>563</v>
      </c>
      <c r="I19" s="724"/>
      <c r="J19" s="725"/>
      <c r="K19" s="660" t="s">
        <v>328</v>
      </c>
      <c r="L19" s="647">
        <v>1430</v>
      </c>
      <c r="M19" s="648">
        <f>市郡別部数表!$G$270</f>
        <v>0</v>
      </c>
      <c r="N19" s="656"/>
      <c r="O19" s="657"/>
      <c r="P19" s="658"/>
      <c r="Q19" s="649"/>
      <c r="R19" s="652"/>
      <c r="S19" s="673"/>
      <c r="T19" s="649" t="s">
        <v>481</v>
      </c>
      <c r="U19" s="647">
        <v>460</v>
      </c>
      <c r="V19" s="651">
        <f>市郡別部数表!$J$524</f>
        <v>0</v>
      </c>
    </row>
    <row r="20" spans="2:22" ht="12.45" customHeight="1" thickBot="1">
      <c r="B20" s="748" t="s">
        <v>110</v>
      </c>
      <c r="C20" s="654">
        <v>1940</v>
      </c>
      <c r="D20" s="655">
        <f>市郡別部数表!$G$18</f>
        <v>0</v>
      </c>
      <c r="E20" s="746"/>
      <c r="F20" s="654"/>
      <c r="G20" s="655"/>
      <c r="H20" s="736"/>
      <c r="I20" s="737">
        <f>SUM(I22:I25)</f>
        <v>4340</v>
      </c>
      <c r="J20" s="739"/>
      <c r="K20" s="660" t="s">
        <v>330</v>
      </c>
      <c r="L20" s="647">
        <v>950</v>
      </c>
      <c r="M20" s="648">
        <f>市郡別部数表!$G$271</f>
        <v>0</v>
      </c>
      <c r="N20" s="729" t="s">
        <v>564</v>
      </c>
      <c r="O20" s="724"/>
      <c r="P20" s="725"/>
      <c r="Q20" s="661"/>
      <c r="R20" s="657"/>
      <c r="S20" s="662"/>
      <c r="T20" s="656"/>
      <c r="U20" s="657"/>
      <c r="V20" s="659"/>
    </row>
    <row r="21" spans="2:22" ht="12.45" customHeight="1" thickBot="1">
      <c r="B21" s="748" t="s">
        <v>113</v>
      </c>
      <c r="C21" s="654">
        <v>2430</v>
      </c>
      <c r="D21" s="655">
        <f>市郡別部数表!$G$19</f>
        <v>0</v>
      </c>
      <c r="E21" s="729" t="s">
        <v>565</v>
      </c>
      <c r="F21" s="724"/>
      <c r="G21" s="725"/>
      <c r="H21" s="744" t="s">
        <v>560</v>
      </c>
      <c r="I21" s="643">
        <f>SUM(J22:J25)</f>
        <v>0</v>
      </c>
      <c r="J21" s="645"/>
      <c r="K21" s="656"/>
      <c r="L21" s="657"/>
      <c r="M21" s="658"/>
      <c r="N21" s="736"/>
      <c r="O21" s="737">
        <f>SUM(O23:O37)</f>
        <v>13720</v>
      </c>
      <c r="P21" s="739"/>
      <c r="Q21" s="661"/>
      <c r="R21" s="657"/>
      <c r="S21" s="662"/>
      <c r="T21" s="656"/>
      <c r="U21" s="657"/>
      <c r="V21" s="659"/>
    </row>
    <row r="22" spans="2:22" ht="12.45" customHeight="1" thickBot="1">
      <c r="B22" s="748" t="s">
        <v>116</v>
      </c>
      <c r="C22" s="654">
        <v>1630</v>
      </c>
      <c r="D22" s="655">
        <f>市郡別部数表!$G$20</f>
        <v>0</v>
      </c>
      <c r="E22" s="736"/>
      <c r="F22" s="737">
        <f>SUM(F24:F32)</f>
        <v>8240</v>
      </c>
      <c r="G22" s="739"/>
      <c r="H22" s="735" t="s">
        <v>274</v>
      </c>
      <c r="I22" s="647">
        <v>2280</v>
      </c>
      <c r="J22" s="648">
        <f>市郡別部数表!$G$186</f>
        <v>0</v>
      </c>
      <c r="K22" s="656"/>
      <c r="L22" s="657"/>
      <c r="M22" s="658"/>
      <c r="N22" s="743" t="s">
        <v>560</v>
      </c>
      <c r="O22" s="643">
        <f>SUM(P23:P37)</f>
        <v>0</v>
      </c>
      <c r="P22" s="644"/>
      <c r="Q22" s="729" t="s">
        <v>566</v>
      </c>
      <c r="R22" s="724"/>
      <c r="S22" s="725"/>
      <c r="T22" s="661"/>
      <c r="U22" s="657"/>
      <c r="V22" s="659"/>
    </row>
    <row r="23" spans="2:22" ht="12.45" customHeight="1" thickBot="1">
      <c r="B23" s="748" t="s">
        <v>120</v>
      </c>
      <c r="C23" s="654">
        <v>4210</v>
      </c>
      <c r="D23" s="655">
        <f>市郡別部数表!$G$21</f>
        <v>0</v>
      </c>
      <c r="E23" s="743" t="s">
        <v>560</v>
      </c>
      <c r="F23" s="643">
        <f>SUM(G24:G32)</f>
        <v>0</v>
      </c>
      <c r="G23" s="645"/>
      <c r="H23" s="746" t="s">
        <v>276</v>
      </c>
      <c r="I23" s="647">
        <v>790</v>
      </c>
      <c r="J23" s="648">
        <f>市郡別部数表!$G$187</f>
        <v>0</v>
      </c>
      <c r="K23" s="656"/>
      <c r="L23" s="657"/>
      <c r="M23" s="658"/>
      <c r="N23" s="649" t="s">
        <v>365</v>
      </c>
      <c r="O23" s="647">
        <v>1870</v>
      </c>
      <c r="P23" s="648">
        <f>市郡別部数表!$G$342</f>
        <v>0</v>
      </c>
      <c r="Q23" s="736"/>
      <c r="R23" s="737">
        <f>SUM(R25:R30)</f>
        <v>3080</v>
      </c>
      <c r="S23" s="739"/>
      <c r="T23" s="661"/>
      <c r="U23" s="657"/>
      <c r="V23" s="659"/>
    </row>
    <row r="24" spans="2:22" ht="12.45" customHeight="1" thickBot="1">
      <c r="B24" s="748" t="s">
        <v>123</v>
      </c>
      <c r="C24" s="654">
        <v>2440</v>
      </c>
      <c r="D24" s="655">
        <f>市郡別部数表!$G$22</f>
        <v>0</v>
      </c>
      <c r="E24" s="746" t="s">
        <v>235</v>
      </c>
      <c r="F24" s="654">
        <v>1480</v>
      </c>
      <c r="G24" s="655">
        <f>市郡別部数表!$G$114</f>
        <v>0</v>
      </c>
      <c r="H24" s="746" t="s">
        <v>278</v>
      </c>
      <c r="I24" s="647">
        <v>1270</v>
      </c>
      <c r="J24" s="648">
        <f>市郡別部数表!$G$188</f>
        <v>0</v>
      </c>
      <c r="K24" s="656"/>
      <c r="L24" s="657"/>
      <c r="M24" s="658"/>
      <c r="N24" s="649" t="s">
        <v>367</v>
      </c>
      <c r="O24" s="647">
        <v>1970</v>
      </c>
      <c r="P24" s="648">
        <f>市郡別部数表!$G$343</f>
        <v>0</v>
      </c>
      <c r="Q24" s="743" t="s">
        <v>560</v>
      </c>
      <c r="R24" s="643">
        <f>SUM(S25:S30)</f>
        <v>0</v>
      </c>
      <c r="S24" s="645"/>
      <c r="T24" s="656"/>
      <c r="U24" s="657"/>
      <c r="V24" s="659"/>
    </row>
    <row r="25" spans="2:22" ht="12.45" customHeight="1" thickBot="1">
      <c r="B25" s="748" t="s">
        <v>127</v>
      </c>
      <c r="C25" s="654">
        <v>2700</v>
      </c>
      <c r="D25" s="655">
        <f>市郡別部数表!$G$23</f>
        <v>0</v>
      </c>
      <c r="E25" s="746" t="s">
        <v>237</v>
      </c>
      <c r="F25" s="654">
        <v>890</v>
      </c>
      <c r="G25" s="655">
        <f>市郡別部数表!$G$115</f>
        <v>0</v>
      </c>
      <c r="H25" s="749"/>
      <c r="I25" s="657"/>
      <c r="J25" s="658"/>
      <c r="K25" s="656"/>
      <c r="L25" s="657"/>
      <c r="M25" s="658"/>
      <c r="N25" s="649" t="s">
        <v>369</v>
      </c>
      <c r="O25" s="647">
        <v>1710</v>
      </c>
      <c r="P25" s="648">
        <f>市郡別部数表!$G$344</f>
        <v>0</v>
      </c>
      <c r="Q25" s="649" t="s">
        <v>431</v>
      </c>
      <c r="R25" s="647">
        <v>440</v>
      </c>
      <c r="S25" s="650">
        <f>市郡別部数表!$G$441</f>
        <v>0</v>
      </c>
      <c r="T25" s="656"/>
      <c r="U25" s="657"/>
      <c r="V25" s="659"/>
    </row>
    <row r="26" spans="2:22" ht="12.45" customHeight="1">
      <c r="B26" s="748" t="s">
        <v>131</v>
      </c>
      <c r="C26" s="654">
        <v>1500</v>
      </c>
      <c r="D26" s="655">
        <f>市郡別部数表!$G$24</f>
        <v>0</v>
      </c>
      <c r="E26" s="746" t="s">
        <v>239</v>
      </c>
      <c r="F26" s="654">
        <v>940</v>
      </c>
      <c r="G26" s="655">
        <f>市郡別部数表!$G$116</f>
        <v>0</v>
      </c>
      <c r="H26" s="729" t="s">
        <v>567</v>
      </c>
      <c r="I26" s="724"/>
      <c r="J26" s="724"/>
      <c r="K26" s="729" t="s">
        <v>568</v>
      </c>
      <c r="L26" s="724"/>
      <c r="M26" s="725"/>
      <c r="N26" s="660" t="s">
        <v>371</v>
      </c>
      <c r="O26" s="647">
        <v>2640</v>
      </c>
      <c r="P26" s="648">
        <f>市郡別部数表!$G$345</f>
        <v>0</v>
      </c>
      <c r="Q26" s="649" t="s">
        <v>433</v>
      </c>
      <c r="R26" s="647">
        <v>930</v>
      </c>
      <c r="S26" s="650">
        <f>市郡別部数表!$G$442</f>
        <v>0</v>
      </c>
      <c r="T26" s="656"/>
      <c r="U26" s="657"/>
      <c r="V26" s="659"/>
    </row>
    <row r="27" spans="2:22" ht="12.45" customHeight="1">
      <c r="B27" s="748" t="s">
        <v>134</v>
      </c>
      <c r="C27" s="654">
        <v>1450</v>
      </c>
      <c r="D27" s="655">
        <f>市郡別部数表!$G$25</f>
        <v>0</v>
      </c>
      <c r="E27" s="746" t="s">
        <v>241</v>
      </c>
      <c r="F27" s="654">
        <v>1270</v>
      </c>
      <c r="G27" s="655">
        <f>市郡別部数表!$G$117</f>
        <v>0</v>
      </c>
      <c r="H27" s="736"/>
      <c r="I27" s="737">
        <f>SUM(I29:I49)</f>
        <v>13200</v>
      </c>
      <c r="J27" s="738"/>
      <c r="K27" s="736"/>
      <c r="L27" s="737">
        <f>SUM(L29:L37)</f>
        <v>3380</v>
      </c>
      <c r="M27" s="739"/>
      <c r="N27" s="660" t="s">
        <v>373</v>
      </c>
      <c r="O27" s="647">
        <v>1450</v>
      </c>
      <c r="P27" s="648">
        <f>市郡別部数表!$G$346</f>
        <v>0</v>
      </c>
      <c r="Q27" s="649" t="s">
        <v>435</v>
      </c>
      <c r="R27" s="647">
        <v>930</v>
      </c>
      <c r="S27" s="650">
        <f>市郡別部数表!$G$443</f>
        <v>0</v>
      </c>
      <c r="T27" s="656"/>
      <c r="U27" s="657"/>
      <c r="V27" s="659"/>
    </row>
    <row r="28" spans="2:22" ht="12.45" customHeight="1" thickBot="1">
      <c r="B28" s="748" t="s">
        <v>136</v>
      </c>
      <c r="C28" s="654">
        <v>1010</v>
      </c>
      <c r="D28" s="655">
        <f>市郡別部数表!$G$26</f>
        <v>0</v>
      </c>
      <c r="E28" s="746" t="s">
        <v>243</v>
      </c>
      <c r="F28" s="654">
        <v>1950</v>
      </c>
      <c r="G28" s="655">
        <f>市郡別部数表!$G$118</f>
        <v>0</v>
      </c>
      <c r="H28" s="743" t="s">
        <v>560</v>
      </c>
      <c r="I28" s="643">
        <f>SUM(J29:J49)</f>
        <v>0</v>
      </c>
      <c r="J28" s="644"/>
      <c r="K28" s="743" t="s">
        <v>560</v>
      </c>
      <c r="L28" s="643">
        <f>SUM(M29:M37)</f>
        <v>0</v>
      </c>
      <c r="M28" s="645"/>
      <c r="N28" s="660" t="s">
        <v>375</v>
      </c>
      <c r="O28" s="647">
        <v>630</v>
      </c>
      <c r="P28" s="648">
        <f>市郡別部数表!$G$347</f>
        <v>0</v>
      </c>
      <c r="Q28" s="649" t="s">
        <v>437</v>
      </c>
      <c r="R28" s="647">
        <v>780</v>
      </c>
      <c r="S28" s="650">
        <f>市郡別部数表!$G$444</f>
        <v>0</v>
      </c>
      <c r="T28" s="656"/>
      <c r="U28" s="657"/>
      <c r="V28" s="659"/>
    </row>
    <row r="29" spans="2:22" ht="12.45" customHeight="1">
      <c r="B29" s="748" t="s">
        <v>138</v>
      </c>
      <c r="C29" s="654">
        <v>1530</v>
      </c>
      <c r="D29" s="655">
        <f>市郡別部数表!$G$27</f>
        <v>0</v>
      </c>
      <c r="E29" s="746" t="s">
        <v>246</v>
      </c>
      <c r="F29" s="654">
        <v>1710</v>
      </c>
      <c r="G29" s="655">
        <f>市郡別部数表!$G$119</f>
        <v>0</v>
      </c>
      <c r="H29" s="746" t="s">
        <v>282</v>
      </c>
      <c r="I29" s="647">
        <v>3400</v>
      </c>
      <c r="J29" s="648">
        <f>市郡別部数表!$G$213</f>
        <v>0</v>
      </c>
      <c r="K29" s="649" t="s">
        <v>333</v>
      </c>
      <c r="L29" s="647">
        <v>2230</v>
      </c>
      <c r="M29" s="648">
        <f>市郡別部数表!$G$283</f>
        <v>0</v>
      </c>
      <c r="N29" s="649" t="s">
        <v>377</v>
      </c>
      <c r="O29" s="647">
        <v>1090</v>
      </c>
      <c r="P29" s="648">
        <f>市郡別部数表!$G$348</f>
        <v>0</v>
      </c>
      <c r="Q29" s="656"/>
      <c r="R29" s="657"/>
      <c r="S29" s="662"/>
      <c r="T29" s="656"/>
      <c r="U29" s="657"/>
      <c r="V29" s="659"/>
    </row>
    <row r="30" spans="2:22" ht="12.45" customHeight="1" thickBot="1">
      <c r="B30" s="748" t="s">
        <v>141</v>
      </c>
      <c r="C30" s="654">
        <v>1340</v>
      </c>
      <c r="D30" s="655">
        <f>市郡別部数表!$G$28</f>
        <v>0</v>
      </c>
      <c r="E30" s="746"/>
      <c r="F30" s="639"/>
      <c r="G30" s="640"/>
      <c r="H30" s="746" t="s">
        <v>284</v>
      </c>
      <c r="I30" s="654">
        <v>2700</v>
      </c>
      <c r="J30" s="655">
        <f>市郡別部数表!$G$214</f>
        <v>0</v>
      </c>
      <c r="K30" s="649" t="s">
        <v>335</v>
      </c>
      <c r="L30" s="647">
        <v>1150</v>
      </c>
      <c r="M30" s="648">
        <f>市郡別部数表!$G$284</f>
        <v>0</v>
      </c>
      <c r="N30" s="649" t="s">
        <v>379</v>
      </c>
      <c r="O30" s="647">
        <v>700</v>
      </c>
      <c r="P30" s="648">
        <f>市郡別部数表!$G$349</f>
        <v>0</v>
      </c>
      <c r="Q30" s="656"/>
      <c r="R30" s="657"/>
      <c r="S30" s="662"/>
      <c r="T30" s="656"/>
      <c r="U30" s="657"/>
      <c r="V30" s="659"/>
    </row>
    <row r="31" spans="2:22" ht="12.45" customHeight="1">
      <c r="B31" s="748" t="s">
        <v>143</v>
      </c>
      <c r="C31" s="654">
        <v>700</v>
      </c>
      <c r="D31" s="655">
        <f>市郡別部数表!$G$29</f>
        <v>0</v>
      </c>
      <c r="E31" s="749"/>
      <c r="F31" s="663"/>
      <c r="G31" s="664"/>
      <c r="H31" s="746" t="s">
        <v>286</v>
      </c>
      <c r="I31" s="654">
        <v>1440</v>
      </c>
      <c r="J31" s="655">
        <f>市郡別部数表!$G$215</f>
        <v>0</v>
      </c>
      <c r="K31" s="649"/>
      <c r="L31" s="652"/>
      <c r="M31" s="653"/>
      <c r="N31" s="665" t="s">
        <v>381</v>
      </c>
      <c r="O31" s="654">
        <v>1110</v>
      </c>
      <c r="P31" s="648">
        <f>市郡別部数表!$G$350</f>
        <v>0</v>
      </c>
      <c r="Q31" s="729" t="s">
        <v>569</v>
      </c>
      <c r="R31" s="724"/>
      <c r="S31" s="725"/>
      <c r="T31" s="661"/>
      <c r="U31" s="657"/>
      <c r="V31" s="659"/>
    </row>
    <row r="32" spans="2:22" ht="12.45" customHeight="1" thickBot="1">
      <c r="B32" s="748" t="s">
        <v>145</v>
      </c>
      <c r="C32" s="654">
        <v>2250</v>
      </c>
      <c r="D32" s="655">
        <f>市郡別部数表!$G$30</f>
        <v>0</v>
      </c>
      <c r="E32" s="749"/>
      <c r="F32" s="663"/>
      <c r="G32" s="664"/>
      <c r="H32" s="746" t="s">
        <v>288</v>
      </c>
      <c r="I32" s="654">
        <v>100</v>
      </c>
      <c r="J32" s="655">
        <f>市郡別部数表!$G$216</f>
        <v>0</v>
      </c>
      <c r="K32" s="665"/>
      <c r="L32" s="639"/>
      <c r="M32" s="640"/>
      <c r="N32" s="665" t="s">
        <v>383</v>
      </c>
      <c r="O32" s="654">
        <v>550</v>
      </c>
      <c r="P32" s="648">
        <f>市郡別部数表!$G$351</f>
        <v>0</v>
      </c>
      <c r="Q32" s="736"/>
      <c r="R32" s="737">
        <f>SUM(R34:R38)</f>
        <v>2060</v>
      </c>
      <c r="S32" s="739"/>
      <c r="T32" s="661"/>
      <c r="U32" s="657"/>
      <c r="V32" s="659"/>
    </row>
    <row r="33" spans="2:22" ht="12.45" customHeight="1" thickBot="1">
      <c r="B33" s="748" t="s">
        <v>147</v>
      </c>
      <c r="C33" s="654">
        <v>4190</v>
      </c>
      <c r="D33" s="655">
        <f>市郡別部数表!$G$31</f>
        <v>0</v>
      </c>
      <c r="E33" s="729" t="s">
        <v>570</v>
      </c>
      <c r="F33" s="724"/>
      <c r="G33" s="725"/>
      <c r="H33" s="735" t="s">
        <v>290</v>
      </c>
      <c r="I33" s="654">
        <v>1210</v>
      </c>
      <c r="J33" s="655">
        <f>市郡別部数表!$G$217</f>
        <v>0</v>
      </c>
      <c r="K33" s="649"/>
      <c r="L33" s="652"/>
      <c r="M33" s="653"/>
      <c r="N33" s="665"/>
      <c r="O33" s="640"/>
      <c r="P33" s="653"/>
      <c r="Q33" s="743" t="s">
        <v>560</v>
      </c>
      <c r="R33" s="643">
        <f>SUM(S34:S38)</f>
        <v>0</v>
      </c>
      <c r="S33" s="645"/>
      <c r="T33" s="656"/>
      <c r="U33" s="657"/>
      <c r="V33" s="659"/>
    </row>
    <row r="34" spans="2:22" ht="12.45" customHeight="1">
      <c r="B34" s="748" t="s">
        <v>150</v>
      </c>
      <c r="C34" s="654">
        <v>1950</v>
      </c>
      <c r="D34" s="655">
        <f>市郡別部数表!$G$32</f>
        <v>0</v>
      </c>
      <c r="E34" s="736"/>
      <c r="F34" s="737">
        <f>SUM(F36:F42)</f>
        <v>7810</v>
      </c>
      <c r="G34" s="739"/>
      <c r="H34" s="735" t="s">
        <v>292</v>
      </c>
      <c r="I34" s="654">
        <v>2450</v>
      </c>
      <c r="J34" s="655">
        <f>市郡別部数表!$G$218</f>
        <v>0</v>
      </c>
      <c r="K34" s="656"/>
      <c r="L34" s="657"/>
      <c r="M34" s="658"/>
      <c r="N34" s="665"/>
      <c r="O34" s="639"/>
      <c r="P34" s="653"/>
      <c r="Q34" s="649" t="s">
        <v>440</v>
      </c>
      <c r="R34" s="647">
        <v>160</v>
      </c>
      <c r="S34" s="650">
        <f>市郡別部数表!$G$453</f>
        <v>0</v>
      </c>
      <c r="T34" s="656"/>
      <c r="U34" s="657"/>
      <c r="V34" s="659"/>
    </row>
    <row r="35" spans="2:22" ht="12.45" customHeight="1" thickBot="1">
      <c r="B35" s="748" t="s">
        <v>152</v>
      </c>
      <c r="C35" s="654">
        <v>2150</v>
      </c>
      <c r="D35" s="655">
        <f>市郡別部数表!$G$33</f>
        <v>0</v>
      </c>
      <c r="E35" s="743" t="s">
        <v>560</v>
      </c>
      <c r="F35" s="643">
        <f>SUM(G36:G42)</f>
        <v>0</v>
      </c>
      <c r="G35" s="645"/>
      <c r="H35" s="746" t="s">
        <v>295</v>
      </c>
      <c r="I35" s="654">
        <v>820</v>
      </c>
      <c r="J35" s="655">
        <f>市郡別部数表!$G$219</f>
        <v>0</v>
      </c>
      <c r="K35" s="656"/>
      <c r="L35" s="657"/>
      <c r="M35" s="658"/>
      <c r="N35" s="665"/>
      <c r="O35" s="639"/>
      <c r="P35" s="653"/>
      <c r="Q35" s="649" t="s">
        <v>442</v>
      </c>
      <c r="R35" s="647">
        <v>1690</v>
      </c>
      <c r="S35" s="650">
        <f>市郡別部数表!$G$454</f>
        <v>0</v>
      </c>
      <c r="T35" s="656"/>
      <c r="U35" s="657"/>
      <c r="V35" s="659"/>
    </row>
    <row r="36" spans="2:22" ht="12.45" customHeight="1">
      <c r="B36" s="748" t="s">
        <v>155</v>
      </c>
      <c r="C36" s="654">
        <v>940</v>
      </c>
      <c r="D36" s="655">
        <f>市郡別部数表!$G$34</f>
        <v>0</v>
      </c>
      <c r="E36" s="746" t="s">
        <v>250</v>
      </c>
      <c r="F36" s="654">
        <v>2010</v>
      </c>
      <c r="G36" s="655">
        <f>市郡別部数表!$G$130</f>
        <v>0</v>
      </c>
      <c r="H36" s="746" t="s">
        <v>297</v>
      </c>
      <c r="I36" s="654">
        <v>600</v>
      </c>
      <c r="J36" s="655">
        <f>市郡別部数表!$G$220</f>
        <v>0</v>
      </c>
      <c r="K36" s="656"/>
      <c r="L36" s="657"/>
      <c r="M36" s="658"/>
      <c r="N36" s="666"/>
      <c r="O36" s="663"/>
      <c r="P36" s="664"/>
      <c r="Q36" s="665" t="s">
        <v>444</v>
      </c>
      <c r="R36" s="654">
        <v>210</v>
      </c>
      <c r="S36" s="667">
        <f>市郡別部数表!$G$455</f>
        <v>0</v>
      </c>
      <c r="T36" s="729" t="s">
        <v>571</v>
      </c>
      <c r="U36" s="724"/>
      <c r="V36" s="731"/>
    </row>
    <row r="37" spans="2:22" ht="12.45" customHeight="1" thickBot="1">
      <c r="B37" s="748" t="s">
        <v>157</v>
      </c>
      <c r="C37" s="654">
        <v>1170</v>
      </c>
      <c r="D37" s="655">
        <f>市郡別部数表!$G$35</f>
        <v>0</v>
      </c>
      <c r="E37" s="746" t="s">
        <v>252</v>
      </c>
      <c r="F37" s="654">
        <v>2950</v>
      </c>
      <c r="G37" s="655">
        <f>市郡別部数表!$G$131</f>
        <v>0</v>
      </c>
      <c r="H37" s="746" t="s">
        <v>299</v>
      </c>
      <c r="I37" s="654">
        <v>50</v>
      </c>
      <c r="J37" s="655">
        <f>市郡別部数表!$G$221</f>
        <v>0</v>
      </c>
      <c r="K37" s="666"/>
      <c r="L37" s="663"/>
      <c r="M37" s="664"/>
      <c r="N37" s="666"/>
      <c r="O37" s="663"/>
      <c r="P37" s="664"/>
      <c r="Q37" s="666"/>
      <c r="R37" s="663"/>
      <c r="S37" s="668"/>
      <c r="T37" s="736"/>
      <c r="U37" s="737">
        <f>SUM(U39:U55)</f>
        <v>1020</v>
      </c>
      <c r="V37" s="741"/>
    </row>
    <row r="38" spans="2:22" ht="12.45" customHeight="1" thickBot="1">
      <c r="B38" s="748" t="s">
        <v>160</v>
      </c>
      <c r="C38" s="654">
        <v>2790</v>
      </c>
      <c r="D38" s="655">
        <f>市郡別部数表!$G$36</f>
        <v>0</v>
      </c>
      <c r="E38" s="746" t="s">
        <v>254</v>
      </c>
      <c r="F38" s="654">
        <v>2850</v>
      </c>
      <c r="G38" s="655">
        <f>市郡別部数表!$G$132</f>
        <v>0</v>
      </c>
      <c r="H38" s="746" t="s">
        <v>300</v>
      </c>
      <c r="I38" s="654">
        <v>80</v>
      </c>
      <c r="J38" s="655">
        <f>市郡別部数表!$G$222</f>
        <v>0</v>
      </c>
      <c r="K38" s="729" t="s">
        <v>339</v>
      </c>
      <c r="L38" s="724"/>
      <c r="M38" s="724"/>
      <c r="N38" s="729" t="s">
        <v>572</v>
      </c>
      <c r="O38" s="724"/>
      <c r="P38" s="725"/>
      <c r="Q38" s="669"/>
      <c r="R38" s="663"/>
      <c r="S38" s="668"/>
      <c r="T38" s="743" t="s">
        <v>560</v>
      </c>
      <c r="U38" s="643">
        <f>SUM(V39:V55)</f>
        <v>0</v>
      </c>
      <c r="V38" s="646"/>
    </row>
    <row r="39" spans="2:22" ht="12.45" customHeight="1">
      <c r="B39" s="748" t="s">
        <v>161</v>
      </c>
      <c r="C39" s="654">
        <v>2010</v>
      </c>
      <c r="D39" s="655">
        <f>市郡別部数表!$G$37</f>
        <v>0</v>
      </c>
      <c r="E39" s="746"/>
      <c r="F39" s="654"/>
      <c r="G39" s="655"/>
      <c r="H39" s="746" t="s">
        <v>301</v>
      </c>
      <c r="I39" s="654">
        <v>50</v>
      </c>
      <c r="J39" s="655">
        <f>市郡別部数表!$G$223</f>
        <v>0</v>
      </c>
      <c r="K39" s="736"/>
      <c r="L39" s="737">
        <f>SUM(L41:L48)</f>
        <v>4070</v>
      </c>
      <c r="M39" s="738"/>
      <c r="N39" s="736"/>
      <c r="O39" s="737">
        <f>SUM(O41:O48)</f>
        <v>4770</v>
      </c>
      <c r="P39" s="739"/>
      <c r="Q39" s="730" t="s">
        <v>573</v>
      </c>
      <c r="R39" s="724"/>
      <c r="S39" s="725"/>
      <c r="T39" s="670" t="s">
        <v>513</v>
      </c>
      <c r="U39" s="654">
        <v>70</v>
      </c>
      <c r="V39" s="671">
        <f>市郡別部数表!$J$545</f>
        <v>0</v>
      </c>
    </row>
    <row r="40" spans="2:22" ht="12.45" customHeight="1" thickBot="1">
      <c r="B40" s="748" t="s">
        <v>162</v>
      </c>
      <c r="C40" s="654">
        <v>1620</v>
      </c>
      <c r="D40" s="655">
        <f>市郡別部数表!$G$38</f>
        <v>0</v>
      </c>
      <c r="E40" s="746"/>
      <c r="F40" s="654"/>
      <c r="G40" s="655"/>
      <c r="H40" s="746" t="s">
        <v>302</v>
      </c>
      <c r="I40" s="654">
        <v>120</v>
      </c>
      <c r="J40" s="655">
        <f>市郡別部数表!$G$224</f>
        <v>0</v>
      </c>
      <c r="K40" s="743" t="s">
        <v>560</v>
      </c>
      <c r="L40" s="643">
        <f>SUM(M41:M48)</f>
        <v>0</v>
      </c>
      <c r="M40" s="644"/>
      <c r="N40" s="743" t="s">
        <v>560</v>
      </c>
      <c r="O40" s="643">
        <f>SUM(P41:P48)</f>
        <v>0</v>
      </c>
      <c r="P40" s="645"/>
      <c r="Q40" s="740"/>
      <c r="R40" s="737">
        <f>SUM(R42:R50)</f>
        <v>4840</v>
      </c>
      <c r="S40" s="739"/>
      <c r="T40" s="670" t="s">
        <v>517</v>
      </c>
      <c r="U40" s="654">
        <v>160</v>
      </c>
      <c r="V40" s="671">
        <f>市郡別部数表!$J$546</f>
        <v>0</v>
      </c>
    </row>
    <row r="41" spans="2:22" ht="12.45" customHeight="1" thickBot="1">
      <c r="B41" s="748" t="s">
        <v>164</v>
      </c>
      <c r="C41" s="654">
        <v>3120</v>
      </c>
      <c r="D41" s="655">
        <f>市郡別部数表!$G$39</f>
        <v>0</v>
      </c>
      <c r="E41" s="746"/>
      <c r="F41" s="639"/>
      <c r="G41" s="640"/>
      <c r="H41" s="746" t="s">
        <v>303</v>
      </c>
      <c r="I41" s="654">
        <v>110</v>
      </c>
      <c r="J41" s="655">
        <f>市郡別部数表!$G$225</f>
        <v>0</v>
      </c>
      <c r="K41" s="665" t="s">
        <v>340</v>
      </c>
      <c r="L41" s="654">
        <v>1340</v>
      </c>
      <c r="M41" s="655">
        <f>市郡別部数表!$G$295</f>
        <v>0</v>
      </c>
      <c r="N41" s="665" t="s">
        <v>391</v>
      </c>
      <c r="O41" s="654">
        <v>1720</v>
      </c>
      <c r="P41" s="655">
        <f>市郡別部数表!$G$370</f>
        <v>0</v>
      </c>
      <c r="Q41" s="743" t="s">
        <v>560</v>
      </c>
      <c r="R41" s="643">
        <f>SUM(S42:S50)</f>
        <v>0</v>
      </c>
      <c r="S41" s="645"/>
      <c r="T41" s="665" t="s">
        <v>521</v>
      </c>
      <c r="U41" s="654">
        <v>210</v>
      </c>
      <c r="V41" s="671">
        <f>市郡別部数表!$J$547</f>
        <v>0</v>
      </c>
    </row>
    <row r="42" spans="2:22" ht="12.45" customHeight="1" thickBot="1">
      <c r="B42" s="748" t="s">
        <v>166</v>
      </c>
      <c r="C42" s="654">
        <v>1720</v>
      </c>
      <c r="D42" s="655">
        <f>市郡別部数表!$G$40</f>
        <v>0</v>
      </c>
      <c r="E42" s="749"/>
      <c r="F42" s="663"/>
      <c r="G42" s="664"/>
      <c r="H42" s="746" t="s">
        <v>305</v>
      </c>
      <c r="I42" s="654">
        <v>30</v>
      </c>
      <c r="J42" s="655">
        <f>市郡別部数表!$G$226</f>
        <v>0</v>
      </c>
      <c r="K42" s="665" t="s">
        <v>342</v>
      </c>
      <c r="L42" s="654">
        <v>580</v>
      </c>
      <c r="M42" s="655">
        <f>市郡別部数表!$G$296</f>
        <v>0</v>
      </c>
      <c r="N42" s="665" t="s">
        <v>393</v>
      </c>
      <c r="O42" s="654">
        <v>1900</v>
      </c>
      <c r="P42" s="655">
        <f>市郡別部数表!$G$371</f>
        <v>0</v>
      </c>
      <c r="Q42" s="649" t="s">
        <v>447</v>
      </c>
      <c r="R42" s="647">
        <v>870</v>
      </c>
      <c r="S42" s="650">
        <f>市郡別部数表!$G$470</f>
        <v>0</v>
      </c>
      <c r="T42" s="665" t="s">
        <v>525</v>
      </c>
      <c r="U42" s="654">
        <v>130</v>
      </c>
      <c r="V42" s="671">
        <f>市郡別部数表!$J$548</f>
        <v>0</v>
      </c>
    </row>
    <row r="43" spans="2:22" ht="12.45" customHeight="1">
      <c r="B43" s="748" t="s">
        <v>168</v>
      </c>
      <c r="C43" s="654">
        <v>550</v>
      </c>
      <c r="D43" s="655">
        <f>市郡別部数表!$G$41</f>
        <v>0</v>
      </c>
      <c r="E43" s="729" t="s">
        <v>574</v>
      </c>
      <c r="F43" s="724"/>
      <c r="G43" s="725"/>
      <c r="H43" s="735" t="s">
        <v>306</v>
      </c>
      <c r="I43" s="654">
        <v>40</v>
      </c>
      <c r="J43" s="655">
        <f>市郡別部数表!$G$227</f>
        <v>0</v>
      </c>
      <c r="K43" s="665" t="s">
        <v>344</v>
      </c>
      <c r="L43" s="654">
        <v>2150</v>
      </c>
      <c r="M43" s="655">
        <f>市郡別部数表!$G$297</f>
        <v>0</v>
      </c>
      <c r="N43" s="665" t="s">
        <v>395</v>
      </c>
      <c r="O43" s="654">
        <v>490</v>
      </c>
      <c r="P43" s="655">
        <f>市郡別部数表!$G$372</f>
        <v>0</v>
      </c>
      <c r="Q43" s="649" t="s">
        <v>449</v>
      </c>
      <c r="R43" s="647">
        <v>1510</v>
      </c>
      <c r="S43" s="650">
        <f>市郡別部数表!$G$471</f>
        <v>0</v>
      </c>
      <c r="T43" s="665" t="s">
        <v>528</v>
      </c>
      <c r="U43" s="654">
        <v>100</v>
      </c>
      <c r="V43" s="671">
        <f>市郡別部数表!$J$549</f>
        <v>0</v>
      </c>
    </row>
    <row r="44" spans="2:22" ht="12.45" customHeight="1">
      <c r="B44" s="748" t="s">
        <v>170</v>
      </c>
      <c r="C44" s="654">
        <v>1740</v>
      </c>
      <c r="D44" s="655">
        <f>市郡別部数表!$G$42</f>
        <v>0</v>
      </c>
      <c r="E44" s="736"/>
      <c r="F44" s="737">
        <f>SUM(F46:F55)</f>
        <v>5090</v>
      </c>
      <c r="G44" s="739"/>
      <c r="H44" s="735"/>
      <c r="I44" s="654"/>
      <c r="J44" s="655"/>
      <c r="K44" s="665"/>
      <c r="L44" s="654"/>
      <c r="M44" s="655"/>
      <c r="N44" s="665" t="s">
        <v>397</v>
      </c>
      <c r="O44" s="654">
        <v>660</v>
      </c>
      <c r="P44" s="655">
        <f>市郡別部数表!$G$373</f>
        <v>0</v>
      </c>
      <c r="Q44" s="649" t="s">
        <v>451</v>
      </c>
      <c r="R44" s="647">
        <v>340</v>
      </c>
      <c r="S44" s="650">
        <f>市郡別部数表!$G$472</f>
        <v>0</v>
      </c>
      <c r="T44" s="665" t="s">
        <v>531</v>
      </c>
      <c r="U44" s="654">
        <v>160</v>
      </c>
      <c r="V44" s="671">
        <f>市郡別部数表!$J$550</f>
        <v>0</v>
      </c>
    </row>
    <row r="45" spans="2:22" ht="12.45" customHeight="1" thickBot="1">
      <c r="B45" s="750" t="s">
        <v>172</v>
      </c>
      <c r="C45" s="654">
        <v>1370</v>
      </c>
      <c r="D45" s="655">
        <f>市郡別部数表!$G$43</f>
        <v>0</v>
      </c>
      <c r="E45" s="743" t="s">
        <v>560</v>
      </c>
      <c r="F45" s="643">
        <f>SUM(G46:G55)</f>
        <v>0</v>
      </c>
      <c r="G45" s="645"/>
      <c r="H45" s="746"/>
      <c r="I45" s="654"/>
      <c r="J45" s="655"/>
      <c r="K45" s="665"/>
      <c r="L45" s="639"/>
      <c r="M45" s="640"/>
      <c r="N45" s="665"/>
      <c r="O45" s="639"/>
      <c r="P45" s="640"/>
      <c r="Q45" s="649" t="s">
        <v>453</v>
      </c>
      <c r="R45" s="647">
        <v>750</v>
      </c>
      <c r="S45" s="650">
        <f>市郡別部数表!$G$473</f>
        <v>0</v>
      </c>
      <c r="T45" s="665" t="s">
        <v>534</v>
      </c>
      <c r="U45" s="654">
        <v>100</v>
      </c>
      <c r="V45" s="671">
        <f>市郡別部数表!$J$551</f>
        <v>0</v>
      </c>
    </row>
    <row r="46" spans="2:22" ht="12.45" customHeight="1">
      <c r="B46" s="750" t="s">
        <v>174</v>
      </c>
      <c r="C46" s="654">
        <v>1310</v>
      </c>
      <c r="D46" s="655">
        <f>市郡別部数表!$G$44</f>
        <v>0</v>
      </c>
      <c r="E46" s="746" t="s">
        <v>257</v>
      </c>
      <c r="F46" s="654">
        <v>2180</v>
      </c>
      <c r="G46" s="655">
        <f>市郡別部数表!$G$143</f>
        <v>0</v>
      </c>
      <c r="H46" s="746"/>
      <c r="I46" s="639"/>
      <c r="J46" s="640"/>
      <c r="K46" s="665"/>
      <c r="L46" s="639"/>
      <c r="M46" s="640"/>
      <c r="N46" s="666"/>
      <c r="O46" s="663"/>
      <c r="P46" s="664"/>
      <c r="Q46" s="649" t="s">
        <v>455</v>
      </c>
      <c r="R46" s="647">
        <v>750</v>
      </c>
      <c r="S46" s="650">
        <f>市郡別部数表!$G$474</f>
        <v>0</v>
      </c>
      <c r="T46" s="665" t="s">
        <v>536</v>
      </c>
      <c r="U46" s="654">
        <v>90</v>
      </c>
      <c r="V46" s="671">
        <f>市郡別部数表!$J$552</f>
        <v>0</v>
      </c>
    </row>
    <row r="47" spans="2:22" ht="12.45" customHeight="1">
      <c r="B47" s="750" t="s">
        <v>176</v>
      </c>
      <c r="C47" s="654">
        <v>840</v>
      </c>
      <c r="D47" s="655">
        <f>市郡別部数表!$G$45</f>
        <v>0</v>
      </c>
      <c r="E47" s="746" t="s">
        <v>259</v>
      </c>
      <c r="F47" s="654">
        <v>2150</v>
      </c>
      <c r="G47" s="655">
        <f>市郡別部数表!$G$144</f>
        <v>0</v>
      </c>
      <c r="H47" s="746"/>
      <c r="I47" s="639"/>
      <c r="J47" s="640"/>
      <c r="K47" s="666"/>
      <c r="L47" s="663"/>
      <c r="M47" s="664"/>
      <c r="N47" s="666"/>
      <c r="O47" s="663"/>
      <c r="P47" s="664"/>
      <c r="Q47" s="649" t="s">
        <v>457</v>
      </c>
      <c r="R47" s="647">
        <v>370</v>
      </c>
      <c r="S47" s="650">
        <f>市郡別部数表!$G$475</f>
        <v>0</v>
      </c>
      <c r="T47" s="666"/>
      <c r="U47" s="663"/>
      <c r="V47" s="674"/>
    </row>
    <row r="48" spans="2:22" ht="12.45" customHeight="1" thickBot="1">
      <c r="B48" s="750" t="s">
        <v>177</v>
      </c>
      <c r="C48" s="654">
        <v>2210</v>
      </c>
      <c r="D48" s="655">
        <f>市郡別部数表!$G$46</f>
        <v>0</v>
      </c>
      <c r="E48" s="746" t="s">
        <v>261</v>
      </c>
      <c r="F48" s="654">
        <v>760</v>
      </c>
      <c r="G48" s="655">
        <f>市郡別部数表!$G$145</f>
        <v>0</v>
      </c>
      <c r="H48" s="749"/>
      <c r="I48" s="663"/>
      <c r="J48" s="664"/>
      <c r="K48" s="666"/>
      <c r="L48" s="663"/>
      <c r="M48" s="664"/>
      <c r="N48" s="656"/>
      <c r="O48" s="657"/>
      <c r="P48" s="658"/>
      <c r="Q48" s="649" t="s">
        <v>459</v>
      </c>
      <c r="R48" s="647">
        <v>250</v>
      </c>
      <c r="S48" s="650">
        <f>市郡別部数表!$G$476</f>
        <v>0</v>
      </c>
      <c r="T48" s="666"/>
      <c r="U48" s="663"/>
      <c r="V48" s="674"/>
    </row>
    <row r="49" spans="1:24" ht="12.45" customHeight="1" thickBot="1">
      <c r="B49" s="750" t="s">
        <v>178</v>
      </c>
      <c r="C49" s="654">
        <v>3390</v>
      </c>
      <c r="D49" s="655">
        <f>市郡別部数表!$G$47</f>
        <v>0</v>
      </c>
      <c r="E49" s="746"/>
      <c r="F49" s="654"/>
      <c r="G49" s="655"/>
      <c r="H49" s="749"/>
      <c r="I49" s="663"/>
      <c r="J49" s="664"/>
      <c r="K49" s="666"/>
      <c r="L49" s="663"/>
      <c r="M49" s="664"/>
      <c r="N49" s="729" t="s">
        <v>575</v>
      </c>
      <c r="O49" s="724"/>
      <c r="P49" s="725"/>
      <c r="Q49" s="669"/>
      <c r="R49" s="663"/>
      <c r="S49" s="668"/>
      <c r="T49" s="666"/>
      <c r="U49" s="663"/>
      <c r="V49" s="674"/>
    </row>
    <row r="50" spans="1:24" ht="12.45" customHeight="1" thickBot="1">
      <c r="B50" s="750" t="s">
        <v>181</v>
      </c>
      <c r="C50" s="654">
        <v>1880</v>
      </c>
      <c r="D50" s="655">
        <f>市郡別部数表!$G$48</f>
        <v>0</v>
      </c>
      <c r="E50" s="746"/>
      <c r="F50" s="654"/>
      <c r="G50" s="655"/>
      <c r="H50" s="729" t="s">
        <v>576</v>
      </c>
      <c r="I50" s="724"/>
      <c r="J50" s="725"/>
      <c r="K50" s="730" t="s">
        <v>577</v>
      </c>
      <c r="L50" s="724"/>
      <c r="M50" s="725"/>
      <c r="N50" s="736"/>
      <c r="O50" s="737">
        <f>SUM(O52:O55)</f>
        <v>2420</v>
      </c>
      <c r="P50" s="739"/>
      <c r="Q50" s="669"/>
      <c r="R50" s="663"/>
      <c r="S50" s="668"/>
      <c r="T50" s="666"/>
      <c r="U50" s="663"/>
      <c r="V50" s="674"/>
    </row>
    <row r="51" spans="1:24" ht="12.45" customHeight="1" thickBot="1">
      <c r="B51" s="750" t="s">
        <v>184</v>
      </c>
      <c r="C51" s="654">
        <v>1350</v>
      </c>
      <c r="D51" s="655">
        <f>市郡別部数表!$G$49</f>
        <v>0</v>
      </c>
      <c r="E51" s="746"/>
      <c r="F51" s="654"/>
      <c r="G51" s="655"/>
      <c r="H51" s="736"/>
      <c r="I51" s="737">
        <f>SUM(I53:I55)</f>
        <v>2720</v>
      </c>
      <c r="J51" s="739"/>
      <c r="K51" s="740"/>
      <c r="L51" s="737">
        <f>SUM(L53:L54)</f>
        <v>1370</v>
      </c>
      <c r="M51" s="739"/>
      <c r="N51" s="743" t="s">
        <v>560</v>
      </c>
      <c r="O51" s="643">
        <f>SUM(P52:P55)</f>
        <v>0</v>
      </c>
      <c r="P51" s="644"/>
      <c r="Q51" s="729" t="s">
        <v>578</v>
      </c>
      <c r="R51" s="724"/>
      <c r="S51" s="725"/>
      <c r="T51" s="669"/>
      <c r="U51" s="663"/>
      <c r="V51" s="674"/>
    </row>
    <row r="52" spans="1:24" ht="12.45" customHeight="1" thickBot="1">
      <c r="B52" s="750" t="s">
        <v>186</v>
      </c>
      <c r="C52" s="654">
        <v>600</v>
      </c>
      <c r="D52" s="655">
        <f>市郡別部数表!$G$50</f>
        <v>0</v>
      </c>
      <c r="E52" s="746"/>
      <c r="F52" s="640"/>
      <c r="G52" s="640"/>
      <c r="H52" s="743" t="s">
        <v>560</v>
      </c>
      <c r="I52" s="643">
        <f>SUM(J53:J55)</f>
        <v>0</v>
      </c>
      <c r="J52" s="645"/>
      <c r="K52" s="743" t="s">
        <v>560</v>
      </c>
      <c r="L52" s="643">
        <f>SUM(M53:M54)</f>
        <v>0</v>
      </c>
      <c r="M52" s="645"/>
      <c r="N52" s="665" t="s">
        <v>400</v>
      </c>
      <c r="O52" s="654">
        <v>1050</v>
      </c>
      <c r="P52" s="655">
        <f>市郡別部数表!$G$384</f>
        <v>0</v>
      </c>
      <c r="Q52" s="736"/>
      <c r="R52" s="737">
        <f>SUM(R54:R55)</f>
        <v>980</v>
      </c>
      <c r="S52" s="739"/>
      <c r="T52" s="669"/>
      <c r="U52" s="663"/>
      <c r="V52" s="674"/>
    </row>
    <row r="53" spans="1:24" ht="12.45" customHeight="1" thickBot="1">
      <c r="B53" s="750"/>
      <c r="C53" s="654"/>
      <c r="D53" s="655"/>
      <c r="E53" s="746"/>
      <c r="F53" s="639"/>
      <c r="G53" s="640"/>
      <c r="H53" s="746" t="s">
        <v>311</v>
      </c>
      <c r="I53" s="654">
        <v>1960</v>
      </c>
      <c r="J53" s="655">
        <f>市郡別部数表!$G$244</f>
        <v>0</v>
      </c>
      <c r="K53" s="665" t="s">
        <v>347</v>
      </c>
      <c r="L53" s="654">
        <v>1370</v>
      </c>
      <c r="M53" s="655">
        <f>市郡別部数表!$G$317</f>
        <v>0</v>
      </c>
      <c r="N53" s="665" t="s">
        <v>402</v>
      </c>
      <c r="O53" s="654">
        <v>840</v>
      </c>
      <c r="P53" s="655">
        <f>市郡別部数表!$G$385</f>
        <v>0</v>
      </c>
      <c r="Q53" s="743" t="s">
        <v>560</v>
      </c>
      <c r="R53" s="643">
        <f>SUM(S54:S55)</f>
        <v>0</v>
      </c>
      <c r="S53" s="645"/>
      <c r="T53" s="669"/>
      <c r="U53" s="663"/>
      <c r="V53" s="674"/>
    </row>
    <row r="54" spans="1:24" ht="12.45" customHeight="1">
      <c r="B54" s="750"/>
      <c r="C54" s="654"/>
      <c r="D54" s="655"/>
      <c r="E54" s="746"/>
      <c r="F54" s="639"/>
      <c r="G54" s="640"/>
      <c r="H54" s="746" t="s">
        <v>313</v>
      </c>
      <c r="I54" s="654">
        <v>760</v>
      </c>
      <c r="J54" s="655">
        <f>市郡別部数表!$G$245</f>
        <v>0</v>
      </c>
      <c r="K54" s="665"/>
      <c r="L54" s="639"/>
      <c r="M54" s="664"/>
      <c r="N54" s="665" t="s">
        <v>404</v>
      </c>
      <c r="O54" s="654">
        <v>530</v>
      </c>
      <c r="P54" s="655">
        <f>市郡別部数表!$G$386</f>
        <v>0</v>
      </c>
      <c r="Q54" s="665" t="s">
        <v>462</v>
      </c>
      <c r="R54" s="654">
        <v>980</v>
      </c>
      <c r="S54" s="667">
        <f>市郡別部数表!$G$488</f>
        <v>0</v>
      </c>
      <c r="T54" s="666"/>
      <c r="U54" s="663"/>
      <c r="V54" s="674"/>
    </row>
    <row r="55" spans="1:24" ht="12.45" customHeight="1" thickBot="1">
      <c r="B55" s="751"/>
      <c r="C55" s="752"/>
      <c r="D55" s="753"/>
      <c r="E55" s="754"/>
      <c r="F55" s="677"/>
      <c r="G55" s="678"/>
      <c r="H55" s="754"/>
      <c r="I55" s="679"/>
      <c r="J55" s="680"/>
      <c r="K55" s="681"/>
      <c r="L55" s="679"/>
      <c r="M55" s="680"/>
      <c r="N55" s="681"/>
      <c r="O55" s="679"/>
      <c r="P55" s="680"/>
      <c r="Q55" s="681"/>
      <c r="R55" s="679"/>
      <c r="S55" s="682"/>
      <c r="T55" s="681"/>
      <c r="U55" s="679"/>
      <c r="V55" s="683"/>
    </row>
    <row r="56" spans="1:24" ht="12" customHeight="1">
      <c r="B56" s="755" t="s">
        <v>579</v>
      </c>
      <c r="C56" s="717"/>
      <c r="D56" s="717"/>
      <c r="E56" s="717" t="s">
        <v>580</v>
      </c>
      <c r="F56" s="717"/>
      <c r="G56" s="717"/>
      <c r="H56" s="717"/>
      <c r="I56" s="717"/>
      <c r="J56" s="717"/>
      <c r="K56" s="717"/>
      <c r="L56" s="717"/>
      <c r="M56" s="717"/>
      <c r="P56" s="717"/>
      <c r="R56" s="717"/>
      <c r="S56" s="717"/>
      <c r="T56" s="717"/>
      <c r="U56" s="717"/>
      <c r="V56" s="717"/>
    </row>
    <row r="57" spans="1:24" ht="12" customHeight="1">
      <c r="B57" s="717"/>
      <c r="C57" s="717"/>
      <c r="D57" s="717"/>
      <c r="E57" s="717" t="s">
        <v>581</v>
      </c>
      <c r="F57" s="717"/>
      <c r="G57" s="717"/>
      <c r="H57" s="717"/>
      <c r="I57" s="717"/>
      <c r="J57" s="717"/>
      <c r="K57" s="717"/>
      <c r="L57" s="717"/>
      <c r="M57" s="717"/>
      <c r="N57" s="717"/>
      <c r="P57" s="717"/>
      <c r="Q57" s="717"/>
      <c r="R57" s="756"/>
      <c r="S57" s="756"/>
      <c r="T57" s="853">
        <v>46082</v>
      </c>
      <c r="U57" s="854"/>
      <c r="V57" s="854"/>
    </row>
    <row r="58" spans="1:24">
      <c r="B58" s="717"/>
      <c r="C58" s="717"/>
      <c r="D58" s="717"/>
      <c r="E58" s="717"/>
      <c r="F58" s="717"/>
      <c r="G58" s="717"/>
      <c r="H58" s="717"/>
      <c r="I58" s="717"/>
      <c r="J58" s="717"/>
      <c r="K58" s="717"/>
      <c r="L58" s="717"/>
      <c r="M58" s="717"/>
      <c r="N58" s="717"/>
      <c r="O58" s="717"/>
      <c r="P58" s="717"/>
      <c r="Q58" s="717"/>
      <c r="R58" s="717"/>
      <c r="S58" s="717"/>
      <c r="T58" s="717"/>
      <c r="U58" s="717"/>
      <c r="V58" s="717"/>
    </row>
    <row r="59" spans="1:24" ht="12" customHeight="1">
      <c r="B59" s="717"/>
      <c r="C59" s="717"/>
      <c r="D59" s="717"/>
      <c r="E59" s="717"/>
      <c r="F59" s="717"/>
      <c r="G59" s="717"/>
      <c r="H59" s="717"/>
      <c r="I59" s="717"/>
      <c r="J59" s="717"/>
      <c r="K59" s="717"/>
      <c r="L59" s="717"/>
      <c r="M59" s="717"/>
      <c r="N59" s="717"/>
      <c r="O59" s="717"/>
      <c r="P59" s="717"/>
      <c r="Q59" s="717"/>
      <c r="R59" s="717"/>
      <c r="S59" s="717"/>
      <c r="T59" s="717"/>
      <c r="U59" s="717"/>
      <c r="V59" s="717"/>
    </row>
    <row r="60" spans="1:24" ht="12" customHeight="1"/>
    <row r="61" spans="1:24" s="717" customFormat="1" ht="25.5" customHeight="1" thickBot="1">
      <c r="A61" s="757"/>
      <c r="B61" s="842" t="s">
        <v>582</v>
      </c>
      <c r="C61" s="842"/>
      <c r="D61" s="842"/>
      <c r="E61" s="842"/>
      <c r="F61" s="842"/>
      <c r="G61" s="842"/>
      <c r="H61" s="842"/>
      <c r="I61" s="842"/>
      <c r="J61" s="842"/>
      <c r="K61" s="842"/>
      <c r="L61" s="842"/>
      <c r="M61" s="842"/>
      <c r="N61" s="842"/>
      <c r="O61" s="842"/>
      <c r="P61" s="842"/>
      <c r="Q61" s="842"/>
      <c r="R61" s="842"/>
      <c r="S61" s="842"/>
      <c r="T61" s="842"/>
      <c r="U61" s="842"/>
      <c r="V61" s="842"/>
    </row>
    <row r="62" spans="1:24" ht="12.45" customHeight="1">
      <c r="B62" s="707" t="s">
        <v>549</v>
      </c>
      <c r="C62" s="708"/>
      <c r="D62" s="708"/>
      <c r="E62" s="709" t="s">
        <v>64</v>
      </c>
      <c r="F62" s="710" t="s">
        <v>550</v>
      </c>
      <c r="G62" s="708"/>
      <c r="H62" s="710" t="s">
        <v>551</v>
      </c>
      <c r="I62" s="708"/>
      <c r="J62" s="711" t="s">
        <v>552</v>
      </c>
      <c r="K62" s="708"/>
      <c r="L62" s="708"/>
      <c r="M62" s="712"/>
      <c r="N62" s="712"/>
      <c r="O62" s="713" t="s">
        <v>553</v>
      </c>
      <c r="P62" s="714"/>
      <c r="Q62" s="714"/>
      <c r="R62" s="715"/>
      <c r="S62" s="716"/>
      <c r="T62" s="717"/>
      <c r="U62" s="717"/>
      <c r="V62" s="716"/>
    </row>
    <row r="63" spans="1:24" ht="21" customHeight="1" thickBot="1">
      <c r="B63" s="718"/>
      <c r="C63" s="719"/>
      <c r="D63" s="719"/>
      <c r="E63" s="720"/>
      <c r="F63" s="721">
        <f>$H$3+$H$63+$H$123+$H$183+$H$243+$H$303+$H$363+$H$423</f>
        <v>0</v>
      </c>
      <c r="G63" s="722"/>
      <c r="H63" s="721">
        <f>+C67+F83+F95+F105+I112+I88+I81+I75+I67+L67+L75+L88+L100+O111+O100+O82+O67+R67+R84+R93+R101+R113+U98+U78+U67+L112</f>
        <v>0</v>
      </c>
      <c r="I63" s="719"/>
      <c r="J63" s="843"/>
      <c r="K63" s="844"/>
      <c r="L63" s="844"/>
      <c r="M63" s="844"/>
      <c r="N63" s="845"/>
      <c r="O63" s="846"/>
      <c r="P63" s="844"/>
      <c r="Q63" s="844"/>
      <c r="R63" s="847"/>
      <c r="S63" s="848"/>
      <c r="T63" s="849"/>
      <c r="U63" s="849"/>
      <c r="V63" s="849"/>
      <c r="X63" s="637"/>
    </row>
    <row r="64" spans="1:24" ht="6" customHeight="1" thickBot="1">
      <c r="B64" s="717"/>
      <c r="C64" s="717"/>
      <c r="D64" s="717"/>
      <c r="E64" s="717"/>
      <c r="F64" s="717"/>
      <c r="G64" s="717"/>
      <c r="H64" s="717"/>
      <c r="I64" s="717"/>
      <c r="J64" s="717"/>
      <c r="K64" s="717"/>
      <c r="L64" s="717"/>
      <c r="M64" s="717"/>
      <c r="N64" s="717"/>
      <c r="O64" s="717"/>
      <c r="P64" s="717"/>
      <c r="Q64" s="717"/>
      <c r="R64" s="717"/>
      <c r="S64" s="850"/>
      <c r="T64" s="850"/>
      <c r="U64" s="850"/>
      <c r="V64" s="850"/>
    </row>
    <row r="65" spans="2:22" ht="12.45" customHeight="1">
      <c r="B65" s="723" t="s">
        <v>554</v>
      </c>
      <c r="C65" s="724"/>
      <c r="D65" s="725"/>
      <c r="E65" s="726"/>
      <c r="F65" s="758"/>
      <c r="G65" s="638"/>
      <c r="H65" s="729" t="s">
        <v>555</v>
      </c>
      <c r="I65" s="724"/>
      <c r="J65" s="724"/>
      <c r="K65" s="729" t="s">
        <v>556</v>
      </c>
      <c r="L65" s="724"/>
      <c r="M65" s="725"/>
      <c r="N65" s="730" t="s">
        <v>583</v>
      </c>
      <c r="O65" s="724"/>
      <c r="P65" s="724"/>
      <c r="Q65" s="729" t="s">
        <v>558</v>
      </c>
      <c r="R65" s="724"/>
      <c r="S65" s="725"/>
      <c r="T65" s="730" t="s">
        <v>559</v>
      </c>
      <c r="U65" s="724"/>
      <c r="V65" s="731"/>
    </row>
    <row r="66" spans="2:22" ht="12.45" customHeight="1">
      <c r="B66" s="732"/>
      <c r="C66" s="733">
        <f>SUM(C70:C115)+SUM(F65:F80)</f>
        <v>4010</v>
      </c>
      <c r="D66" s="734"/>
      <c r="E66" s="735"/>
      <c r="F66" s="639"/>
      <c r="G66" s="640"/>
      <c r="H66" s="736"/>
      <c r="I66" s="737">
        <f>SUM(I68:I72)</f>
        <v>170</v>
      </c>
      <c r="J66" s="738"/>
      <c r="K66" s="736"/>
      <c r="L66" s="737">
        <f>SUM(L68:L72)</f>
        <v>10</v>
      </c>
      <c r="M66" s="739"/>
      <c r="N66" s="740"/>
      <c r="O66" s="737">
        <f>SUM(O68:O79)</f>
        <v>430</v>
      </c>
      <c r="P66" s="738"/>
      <c r="Q66" s="736"/>
      <c r="R66" s="737">
        <f>SUM(R68:R81)</f>
        <v>310</v>
      </c>
      <c r="S66" s="739"/>
      <c r="T66" s="740"/>
      <c r="U66" s="737">
        <f>SUM(U68:U75)</f>
        <v>60</v>
      </c>
      <c r="V66" s="741"/>
    </row>
    <row r="67" spans="2:22" ht="12.45" customHeight="1" thickBot="1">
      <c r="B67" s="742" t="s">
        <v>560</v>
      </c>
      <c r="C67" s="641">
        <f>+C68+C69</f>
        <v>0</v>
      </c>
      <c r="D67" s="642"/>
      <c r="E67" s="735"/>
      <c r="F67" s="639"/>
      <c r="G67" s="640"/>
      <c r="H67" s="743" t="s">
        <v>560</v>
      </c>
      <c r="I67" s="643">
        <f>SUM(J68:J72)</f>
        <v>0</v>
      </c>
      <c r="J67" s="644"/>
      <c r="K67" s="743" t="s">
        <v>560</v>
      </c>
      <c r="L67" s="643">
        <f>SUM(M68:M72)</f>
        <v>0</v>
      </c>
      <c r="M67" s="645"/>
      <c r="N67" s="744" t="s">
        <v>560</v>
      </c>
      <c r="O67" s="643">
        <f>SUM(P68:P79)</f>
        <v>0</v>
      </c>
      <c r="P67" s="644"/>
      <c r="Q67" s="743" t="s">
        <v>560</v>
      </c>
      <c r="R67" s="643">
        <f>SUM(S68:S81)</f>
        <v>0</v>
      </c>
      <c r="S67" s="645"/>
      <c r="T67" s="744" t="s">
        <v>560</v>
      </c>
      <c r="U67" s="643">
        <f>SUM(V68:V75)</f>
        <v>0</v>
      </c>
      <c r="V67" s="646"/>
    </row>
    <row r="68" spans="2:22" ht="12.45" customHeight="1">
      <c r="B68" s="745" t="s">
        <v>225</v>
      </c>
      <c r="C68" s="840">
        <f>SUM(D70:D114)</f>
        <v>0</v>
      </c>
      <c r="D68" s="841"/>
      <c r="E68" s="735"/>
      <c r="F68" s="639"/>
      <c r="G68" s="640"/>
      <c r="H68" s="746" t="s">
        <v>265</v>
      </c>
      <c r="I68" s="647">
        <v>110</v>
      </c>
      <c r="J68" s="648">
        <f>市郡別部数表!$M$162</f>
        <v>0</v>
      </c>
      <c r="K68" s="649" t="s">
        <v>320</v>
      </c>
      <c r="L68" s="647">
        <v>10</v>
      </c>
      <c r="M68" s="648">
        <f>市郡別部数表!$M$259</f>
        <v>0</v>
      </c>
      <c r="N68" s="649" t="s">
        <v>351</v>
      </c>
      <c r="O68" s="647">
        <v>80</v>
      </c>
      <c r="P68" s="648">
        <f>市郡別部数表!$M$326</f>
        <v>0</v>
      </c>
      <c r="Q68" s="649" t="s">
        <v>408</v>
      </c>
      <c r="R68" s="647">
        <v>90</v>
      </c>
      <c r="S68" s="650">
        <f>市郡別部数表!$M$418</f>
        <v>0</v>
      </c>
      <c r="T68" s="649" t="s">
        <v>466</v>
      </c>
      <c r="U68" s="647">
        <v>10</v>
      </c>
      <c r="V68" s="651">
        <f>市郡別部数表!$M$498</f>
        <v>0</v>
      </c>
    </row>
    <row r="69" spans="2:22" ht="12.45" customHeight="1" thickBot="1">
      <c r="B69" s="747" t="s">
        <v>227</v>
      </c>
      <c r="C69" s="851">
        <f>SUM(G65:G80)</f>
        <v>0</v>
      </c>
      <c r="D69" s="852"/>
      <c r="E69" s="735"/>
      <c r="F69" s="639"/>
      <c r="G69" s="640"/>
      <c r="H69" s="746" t="s">
        <v>267</v>
      </c>
      <c r="I69" s="647">
        <v>30</v>
      </c>
      <c r="J69" s="648">
        <f>市郡別部数表!$M$163</f>
        <v>0</v>
      </c>
      <c r="K69" s="649"/>
      <c r="L69" s="652"/>
      <c r="M69" s="653"/>
      <c r="N69" s="649" t="s">
        <v>353</v>
      </c>
      <c r="O69" s="647">
        <v>110</v>
      </c>
      <c r="P69" s="648">
        <f>市郡別部数表!$M$327</f>
        <v>0</v>
      </c>
      <c r="Q69" s="649" t="s">
        <v>410</v>
      </c>
      <c r="R69" s="647">
        <v>30</v>
      </c>
      <c r="S69" s="650">
        <f>市郡別部数表!$M$419</f>
        <v>0</v>
      </c>
      <c r="T69" s="649" t="s">
        <v>468</v>
      </c>
      <c r="U69" s="647">
        <v>10</v>
      </c>
      <c r="V69" s="651">
        <f>市郡別部数表!$M$499</f>
        <v>0</v>
      </c>
    </row>
    <row r="70" spans="2:22" ht="12.45" customHeight="1">
      <c r="B70" s="748" t="s">
        <v>181</v>
      </c>
      <c r="C70" s="654">
        <v>180</v>
      </c>
      <c r="D70" s="655">
        <f>市郡別部数表!$M$67</f>
        <v>0</v>
      </c>
      <c r="E70" s="746" t="s">
        <v>219</v>
      </c>
      <c r="F70" s="654">
        <v>50</v>
      </c>
      <c r="G70" s="655">
        <f>市郡別部数表!$M$96</f>
        <v>0</v>
      </c>
      <c r="H70" s="746" t="s">
        <v>269</v>
      </c>
      <c r="I70" s="647">
        <v>30</v>
      </c>
      <c r="J70" s="648">
        <f>市郡別部数表!$M$164</f>
        <v>0</v>
      </c>
      <c r="K70" s="656"/>
      <c r="L70" s="657"/>
      <c r="M70" s="658"/>
      <c r="N70" s="649" t="s">
        <v>355</v>
      </c>
      <c r="O70" s="647">
        <v>70</v>
      </c>
      <c r="P70" s="648">
        <f>市郡別部数表!$M$328</f>
        <v>0</v>
      </c>
      <c r="Q70" s="649" t="s">
        <v>412</v>
      </c>
      <c r="R70" s="647">
        <v>60</v>
      </c>
      <c r="S70" s="650">
        <f>市郡別部数表!$M$420</f>
        <v>0</v>
      </c>
      <c r="T70" s="649" t="s">
        <v>470</v>
      </c>
      <c r="U70" s="647">
        <v>20</v>
      </c>
      <c r="V70" s="651">
        <f>市郡別部数表!$M$500</f>
        <v>0</v>
      </c>
    </row>
    <row r="71" spans="2:22" ht="12.45" customHeight="1">
      <c r="B71" s="748" t="s">
        <v>195</v>
      </c>
      <c r="C71" s="654">
        <v>440</v>
      </c>
      <c r="D71" s="655">
        <f>市郡別部数表!$M$68</f>
        <v>0</v>
      </c>
      <c r="E71" s="746" t="s">
        <v>221</v>
      </c>
      <c r="F71" s="654">
        <v>50</v>
      </c>
      <c r="G71" s="655">
        <f>市郡別部数表!$M$97</f>
        <v>0</v>
      </c>
      <c r="H71" s="746"/>
      <c r="I71" s="652"/>
      <c r="J71" s="653"/>
      <c r="K71" s="656"/>
      <c r="L71" s="657"/>
      <c r="M71" s="658"/>
      <c r="N71" s="649" t="s">
        <v>357</v>
      </c>
      <c r="O71" s="647">
        <v>40</v>
      </c>
      <c r="P71" s="648">
        <f>市郡別部数表!$M$329</f>
        <v>0</v>
      </c>
      <c r="Q71" s="649" t="s">
        <v>414</v>
      </c>
      <c r="R71" s="647">
        <v>40</v>
      </c>
      <c r="S71" s="650">
        <f>市郡別部数表!$M$421</f>
        <v>0</v>
      </c>
      <c r="T71" s="649" t="s">
        <v>472</v>
      </c>
      <c r="U71" s="647">
        <v>20</v>
      </c>
      <c r="V71" s="651">
        <f>市郡別部数表!$M$501</f>
        <v>0</v>
      </c>
    </row>
    <row r="72" spans="2:22" ht="12.45" customHeight="1" thickBot="1">
      <c r="B72" s="748" t="s">
        <v>198</v>
      </c>
      <c r="C72" s="654">
        <v>270</v>
      </c>
      <c r="D72" s="655">
        <f>市郡別部数表!$M$69</f>
        <v>0</v>
      </c>
      <c r="E72" s="746" t="s">
        <v>223</v>
      </c>
      <c r="F72" s="654">
        <v>20</v>
      </c>
      <c r="G72" s="655">
        <f>市郡別部数表!$M$98</f>
        <v>0</v>
      </c>
      <c r="H72" s="749"/>
      <c r="I72" s="657"/>
      <c r="J72" s="658"/>
      <c r="K72" s="656"/>
      <c r="L72" s="657"/>
      <c r="M72" s="658"/>
      <c r="N72" s="649" t="s">
        <v>359</v>
      </c>
      <c r="O72" s="647">
        <v>70</v>
      </c>
      <c r="P72" s="648">
        <f>市郡別部数表!$M$330</f>
        <v>0</v>
      </c>
      <c r="Q72" s="649" t="s">
        <v>416</v>
      </c>
      <c r="R72" s="647">
        <v>10</v>
      </c>
      <c r="S72" s="650">
        <f>市郡別部数表!$M$422</f>
        <v>0</v>
      </c>
      <c r="T72" s="656"/>
      <c r="U72" s="657"/>
      <c r="V72" s="659"/>
    </row>
    <row r="73" spans="2:22" ht="12.45" customHeight="1">
      <c r="B73" s="748" t="s">
        <v>200</v>
      </c>
      <c r="C73" s="654">
        <v>440</v>
      </c>
      <c r="D73" s="655">
        <f>市郡別部数表!$M$70</f>
        <v>0</v>
      </c>
      <c r="E73" s="746"/>
      <c r="F73" s="639"/>
      <c r="G73" s="640"/>
      <c r="H73" s="729" t="s">
        <v>270</v>
      </c>
      <c r="I73" s="724"/>
      <c r="J73" s="724"/>
      <c r="K73" s="729" t="s">
        <v>561</v>
      </c>
      <c r="L73" s="724"/>
      <c r="M73" s="725"/>
      <c r="N73" s="660" t="s">
        <v>361</v>
      </c>
      <c r="O73" s="647">
        <v>60</v>
      </c>
      <c r="P73" s="648">
        <f>市郡別部数表!$M$331</f>
        <v>0</v>
      </c>
      <c r="Q73" s="649" t="s">
        <v>418</v>
      </c>
      <c r="R73" s="647">
        <v>20</v>
      </c>
      <c r="S73" s="650">
        <f>市郡別部数表!$M$423</f>
        <v>0</v>
      </c>
      <c r="T73" s="656"/>
      <c r="U73" s="657"/>
      <c r="V73" s="659"/>
    </row>
    <row r="74" spans="2:22" ht="12.45" customHeight="1">
      <c r="B74" s="748" t="s">
        <v>202</v>
      </c>
      <c r="C74" s="654">
        <v>130</v>
      </c>
      <c r="D74" s="655">
        <f>市郡別部数表!$M$71</f>
        <v>0</v>
      </c>
      <c r="E74" s="746"/>
      <c r="F74" s="639"/>
      <c r="G74" s="640"/>
      <c r="H74" s="736"/>
      <c r="I74" s="737">
        <f>SUM(I76:I78)</f>
        <v>50</v>
      </c>
      <c r="J74" s="738"/>
      <c r="K74" s="736"/>
      <c r="L74" s="737">
        <f>SUM(L76:L84)</f>
        <v>340</v>
      </c>
      <c r="M74" s="739"/>
      <c r="N74" s="660"/>
      <c r="O74" s="647"/>
      <c r="P74" s="648"/>
      <c r="Q74" s="649" t="s">
        <v>421</v>
      </c>
      <c r="R74" s="647">
        <v>20</v>
      </c>
      <c r="S74" s="650">
        <f>市郡別部数表!$M$424</f>
        <v>0</v>
      </c>
      <c r="T74" s="656"/>
      <c r="U74" s="657"/>
      <c r="V74" s="659"/>
    </row>
    <row r="75" spans="2:22" ht="12.45" customHeight="1" thickBot="1">
      <c r="B75" s="748" t="s">
        <v>205</v>
      </c>
      <c r="C75" s="654">
        <v>430</v>
      </c>
      <c r="D75" s="655">
        <f>市郡別部数表!$M$72</f>
        <v>0</v>
      </c>
      <c r="E75" s="746"/>
      <c r="F75" s="639"/>
      <c r="G75" s="640"/>
      <c r="H75" s="743" t="s">
        <v>560</v>
      </c>
      <c r="I75" s="643">
        <f>SUM(J76:J78)</f>
        <v>0</v>
      </c>
      <c r="J75" s="644"/>
      <c r="K75" s="743" t="s">
        <v>560</v>
      </c>
      <c r="L75" s="643">
        <f>SUM(M76:M84)</f>
        <v>0</v>
      </c>
      <c r="M75" s="645"/>
      <c r="N75" s="660"/>
      <c r="O75" s="652"/>
      <c r="P75" s="653"/>
      <c r="Q75" s="649" t="s">
        <v>425</v>
      </c>
      <c r="R75" s="647">
        <v>20</v>
      </c>
      <c r="S75" s="650">
        <f>市郡別部数表!$M$426</f>
        <v>0</v>
      </c>
      <c r="T75" s="656"/>
      <c r="U75" s="657"/>
      <c r="V75" s="659"/>
    </row>
    <row r="76" spans="2:22" ht="12.45" customHeight="1">
      <c r="B76" s="748" t="s">
        <v>208</v>
      </c>
      <c r="C76" s="654">
        <v>250</v>
      </c>
      <c r="D76" s="655">
        <f>市郡別部数表!$M$73</f>
        <v>0</v>
      </c>
      <c r="E76" s="746"/>
      <c r="F76" s="639"/>
      <c r="G76" s="640"/>
      <c r="H76" s="746" t="s">
        <v>272</v>
      </c>
      <c r="I76" s="647">
        <v>50</v>
      </c>
      <c r="J76" s="648">
        <f>市郡別部数表!$M$174</f>
        <v>0</v>
      </c>
      <c r="K76" s="649" t="s">
        <v>323</v>
      </c>
      <c r="L76" s="647">
        <v>120</v>
      </c>
      <c r="M76" s="648">
        <f>市郡別部数表!$M$267</f>
        <v>0</v>
      </c>
      <c r="N76" s="649"/>
      <c r="O76" s="652"/>
      <c r="P76" s="653"/>
      <c r="Q76" s="649" t="s">
        <v>427</v>
      </c>
      <c r="R76" s="647">
        <v>10</v>
      </c>
      <c r="S76" s="650">
        <f>市郡別部数表!$M$427</f>
        <v>0</v>
      </c>
      <c r="T76" s="729" t="s">
        <v>562</v>
      </c>
      <c r="U76" s="724"/>
      <c r="V76" s="731"/>
    </row>
    <row r="77" spans="2:22" ht="12.45" customHeight="1">
      <c r="B77" s="748"/>
      <c r="C77" s="654"/>
      <c r="D77" s="655"/>
      <c r="E77" s="746"/>
      <c r="F77" s="639"/>
      <c r="G77" s="640"/>
      <c r="H77" s="746"/>
      <c r="I77" s="647"/>
      <c r="J77" s="648"/>
      <c r="K77" s="649" t="s">
        <v>325</v>
      </c>
      <c r="L77" s="647">
        <v>80</v>
      </c>
      <c r="M77" s="648">
        <f>市郡別部数表!$M$268</f>
        <v>0</v>
      </c>
      <c r="N77" s="649"/>
      <c r="O77" s="652"/>
      <c r="P77" s="653"/>
      <c r="Q77" s="649" t="s">
        <v>429</v>
      </c>
      <c r="R77" s="647">
        <v>10</v>
      </c>
      <c r="S77" s="650">
        <f>市郡別部数表!$M$429</f>
        <v>0</v>
      </c>
      <c r="T77" s="736"/>
      <c r="U77" s="737">
        <f>SUM(U79:U95)</f>
        <v>100</v>
      </c>
      <c r="V77" s="741"/>
    </row>
    <row r="78" spans="2:22" ht="12.45" customHeight="1" thickBot="1">
      <c r="B78" s="748"/>
      <c r="C78" s="654"/>
      <c r="D78" s="655"/>
      <c r="E78" s="746"/>
      <c r="F78" s="654"/>
      <c r="G78" s="655"/>
      <c r="H78" s="749"/>
      <c r="I78" s="657"/>
      <c r="J78" s="658"/>
      <c r="K78" s="649" t="s">
        <v>327</v>
      </c>
      <c r="L78" s="647">
        <v>70</v>
      </c>
      <c r="M78" s="648">
        <f>市郡別部数表!$M$269</f>
        <v>0</v>
      </c>
      <c r="N78" s="656"/>
      <c r="O78" s="657"/>
      <c r="P78" s="658"/>
      <c r="Q78" s="649"/>
      <c r="R78" s="647"/>
      <c r="S78" s="650"/>
      <c r="T78" s="743" t="s">
        <v>560</v>
      </c>
      <c r="U78" s="643">
        <f>SUM(V79:V95)</f>
        <v>0</v>
      </c>
      <c r="V78" s="646"/>
    </row>
    <row r="79" spans="2:22" ht="12.45" customHeight="1" thickBot="1">
      <c r="B79" s="748"/>
      <c r="C79" s="654"/>
      <c r="D79" s="655"/>
      <c r="E79" s="746"/>
      <c r="F79" s="654"/>
      <c r="G79" s="655"/>
      <c r="H79" s="729" t="s">
        <v>563</v>
      </c>
      <c r="I79" s="724"/>
      <c r="J79" s="725"/>
      <c r="K79" s="660" t="s">
        <v>329</v>
      </c>
      <c r="L79" s="647">
        <v>50</v>
      </c>
      <c r="M79" s="648">
        <f>市郡別部数表!$M$270</f>
        <v>0</v>
      </c>
      <c r="N79" s="656"/>
      <c r="O79" s="657"/>
      <c r="P79" s="658"/>
      <c r="Q79" s="649"/>
      <c r="R79" s="647"/>
      <c r="S79" s="650"/>
      <c r="T79" s="649" t="s">
        <v>499</v>
      </c>
      <c r="U79" s="647">
        <v>100</v>
      </c>
      <c r="V79" s="651">
        <f>市郡別部数表!$M$532</f>
        <v>0</v>
      </c>
    </row>
    <row r="80" spans="2:22" ht="12.45" customHeight="1" thickBot="1">
      <c r="B80" s="748" t="s">
        <v>87</v>
      </c>
      <c r="C80" s="654">
        <v>50</v>
      </c>
      <c r="D80" s="655">
        <f>市郡別部数表!$M$8</f>
        <v>0</v>
      </c>
      <c r="E80" s="746"/>
      <c r="F80" s="654"/>
      <c r="G80" s="655"/>
      <c r="H80" s="736"/>
      <c r="I80" s="737">
        <f>SUM(I82:I85)</f>
        <v>130</v>
      </c>
      <c r="J80" s="739"/>
      <c r="K80" s="660" t="s">
        <v>331</v>
      </c>
      <c r="L80" s="647">
        <v>20</v>
      </c>
      <c r="M80" s="648">
        <f>市郡別部数表!$M$271</f>
        <v>0</v>
      </c>
      <c r="N80" s="729" t="s">
        <v>564</v>
      </c>
      <c r="O80" s="724"/>
      <c r="P80" s="725"/>
      <c r="Q80" s="661"/>
      <c r="R80" s="657"/>
      <c r="S80" s="662"/>
      <c r="T80" s="656"/>
      <c r="U80" s="657"/>
      <c r="V80" s="659"/>
    </row>
    <row r="81" spans="2:22" ht="12.45" customHeight="1" thickBot="1">
      <c r="B81" s="748" t="s">
        <v>89</v>
      </c>
      <c r="C81" s="654">
        <v>120</v>
      </c>
      <c r="D81" s="655">
        <f>市郡別部数表!$M$9</f>
        <v>0</v>
      </c>
      <c r="E81" s="729" t="s">
        <v>565</v>
      </c>
      <c r="F81" s="724"/>
      <c r="G81" s="725"/>
      <c r="H81" s="744" t="s">
        <v>560</v>
      </c>
      <c r="I81" s="643">
        <f>SUM(J82:J85)</f>
        <v>0</v>
      </c>
      <c r="J81" s="645"/>
      <c r="K81" s="649"/>
      <c r="L81" s="653"/>
      <c r="M81" s="653"/>
      <c r="N81" s="736"/>
      <c r="O81" s="737">
        <f>SUM(O83:O97)</f>
        <v>530</v>
      </c>
      <c r="P81" s="739"/>
      <c r="Q81" s="661"/>
      <c r="R81" s="657"/>
      <c r="S81" s="662"/>
      <c r="T81" s="656"/>
      <c r="U81" s="657"/>
      <c r="V81" s="659"/>
    </row>
    <row r="82" spans="2:22" ht="12.45" customHeight="1" thickBot="1">
      <c r="B82" s="748" t="s">
        <v>92</v>
      </c>
      <c r="C82" s="654">
        <v>40</v>
      </c>
      <c r="D82" s="655">
        <f>市郡別部数表!$M$11</f>
        <v>0</v>
      </c>
      <c r="E82" s="736"/>
      <c r="F82" s="737">
        <f>SUM(F84:F92)</f>
        <v>220</v>
      </c>
      <c r="G82" s="739"/>
      <c r="H82" s="735" t="s">
        <v>275</v>
      </c>
      <c r="I82" s="647">
        <v>70</v>
      </c>
      <c r="J82" s="648">
        <f>市郡別部数表!$M$186</f>
        <v>0</v>
      </c>
      <c r="K82" s="656"/>
      <c r="L82" s="657"/>
      <c r="M82" s="658"/>
      <c r="N82" s="743" t="s">
        <v>560</v>
      </c>
      <c r="O82" s="643">
        <f>SUM(P83:P97)</f>
        <v>0</v>
      </c>
      <c r="P82" s="644"/>
      <c r="Q82" s="729" t="s">
        <v>566</v>
      </c>
      <c r="R82" s="724"/>
      <c r="S82" s="725"/>
      <c r="T82" s="661"/>
      <c r="U82" s="657"/>
      <c r="V82" s="659"/>
    </row>
    <row r="83" spans="2:22" ht="12.45" customHeight="1" thickBot="1">
      <c r="B83" s="748" t="s">
        <v>96</v>
      </c>
      <c r="C83" s="654">
        <v>40</v>
      </c>
      <c r="D83" s="655">
        <f>市郡別部数表!$M$12</f>
        <v>0</v>
      </c>
      <c r="E83" s="743" t="s">
        <v>560</v>
      </c>
      <c r="F83" s="643">
        <f>SUM(G84:G92)</f>
        <v>0</v>
      </c>
      <c r="G83" s="645"/>
      <c r="H83" s="746" t="s">
        <v>277</v>
      </c>
      <c r="I83" s="647">
        <v>20</v>
      </c>
      <c r="J83" s="648">
        <f>市郡別部数表!$M$187</f>
        <v>0</v>
      </c>
      <c r="K83" s="656"/>
      <c r="L83" s="657"/>
      <c r="M83" s="658"/>
      <c r="N83" s="649" t="s">
        <v>366</v>
      </c>
      <c r="O83" s="647">
        <v>90</v>
      </c>
      <c r="P83" s="648">
        <f>市郡別部数表!$M$342</f>
        <v>0</v>
      </c>
      <c r="Q83" s="736"/>
      <c r="R83" s="737">
        <f>SUM(R85:R90)</f>
        <v>80</v>
      </c>
      <c r="S83" s="739"/>
      <c r="T83" s="661"/>
      <c r="U83" s="657"/>
      <c r="V83" s="659"/>
    </row>
    <row r="84" spans="2:22" ht="12.45" customHeight="1" thickBot="1">
      <c r="B84" s="748" t="s">
        <v>99</v>
      </c>
      <c r="C84" s="654">
        <v>110</v>
      </c>
      <c r="D84" s="655">
        <f>市郡別部数表!$M$13</f>
        <v>0</v>
      </c>
      <c r="E84" s="746" t="s">
        <v>236</v>
      </c>
      <c r="F84" s="654">
        <v>30</v>
      </c>
      <c r="G84" s="655">
        <f>市郡別部数表!$M$114</f>
        <v>0</v>
      </c>
      <c r="H84" s="746" t="s">
        <v>279</v>
      </c>
      <c r="I84" s="647">
        <v>40</v>
      </c>
      <c r="J84" s="648">
        <f>市郡別部数表!$M$188</f>
        <v>0</v>
      </c>
      <c r="K84" s="656"/>
      <c r="L84" s="657"/>
      <c r="M84" s="658"/>
      <c r="N84" s="649" t="s">
        <v>368</v>
      </c>
      <c r="O84" s="647">
        <v>80</v>
      </c>
      <c r="P84" s="648">
        <f>市郡別部数表!$M$343</f>
        <v>0</v>
      </c>
      <c r="Q84" s="743" t="s">
        <v>560</v>
      </c>
      <c r="R84" s="643">
        <f>SUM(S85:S90)</f>
        <v>0</v>
      </c>
      <c r="S84" s="645"/>
      <c r="T84" s="656"/>
      <c r="U84" s="657"/>
      <c r="V84" s="659"/>
    </row>
    <row r="85" spans="2:22" ht="12.45" customHeight="1" thickBot="1">
      <c r="B85" s="748" t="s">
        <v>101</v>
      </c>
      <c r="C85" s="654">
        <v>70</v>
      </c>
      <c r="D85" s="655">
        <f>市郡別部数表!$M$14</f>
        <v>0</v>
      </c>
      <c r="E85" s="746" t="s">
        <v>238</v>
      </c>
      <c r="F85" s="654">
        <v>20</v>
      </c>
      <c r="G85" s="655">
        <f>市郡別部数表!$M$115</f>
        <v>0</v>
      </c>
      <c r="H85" s="749"/>
      <c r="I85" s="657"/>
      <c r="J85" s="658"/>
      <c r="K85" s="656"/>
      <c r="L85" s="657"/>
      <c r="M85" s="658"/>
      <c r="N85" s="649" t="s">
        <v>370</v>
      </c>
      <c r="O85" s="647">
        <v>80</v>
      </c>
      <c r="P85" s="648">
        <f>市郡別部数表!$M$344</f>
        <v>0</v>
      </c>
      <c r="Q85" s="649" t="s">
        <v>432</v>
      </c>
      <c r="R85" s="647">
        <v>10</v>
      </c>
      <c r="S85" s="650">
        <f>市郡別部数表!$M$441</f>
        <v>0</v>
      </c>
      <c r="T85" s="656"/>
      <c r="U85" s="657"/>
      <c r="V85" s="659"/>
    </row>
    <row r="86" spans="2:22" ht="12.45" customHeight="1">
      <c r="B86" s="748" t="s">
        <v>104</v>
      </c>
      <c r="C86" s="654">
        <v>40</v>
      </c>
      <c r="D86" s="655">
        <f>市郡別部数表!$M$15</f>
        <v>0</v>
      </c>
      <c r="E86" s="746" t="s">
        <v>240</v>
      </c>
      <c r="F86" s="654">
        <v>30</v>
      </c>
      <c r="G86" s="655">
        <f>市郡別部数表!$M$116</f>
        <v>0</v>
      </c>
      <c r="H86" s="729" t="s">
        <v>567</v>
      </c>
      <c r="I86" s="724"/>
      <c r="J86" s="724"/>
      <c r="K86" s="729" t="s">
        <v>568</v>
      </c>
      <c r="L86" s="724"/>
      <c r="M86" s="725"/>
      <c r="N86" s="660" t="s">
        <v>372</v>
      </c>
      <c r="O86" s="647">
        <v>120</v>
      </c>
      <c r="P86" s="648">
        <f>市郡別部数表!$M$345</f>
        <v>0</v>
      </c>
      <c r="Q86" s="649" t="s">
        <v>434</v>
      </c>
      <c r="R86" s="647">
        <v>30</v>
      </c>
      <c r="S86" s="650">
        <f>市郡別部数表!$M$442</f>
        <v>0</v>
      </c>
      <c r="T86" s="656"/>
      <c r="U86" s="657"/>
      <c r="V86" s="659"/>
    </row>
    <row r="87" spans="2:22" ht="12.45" customHeight="1">
      <c r="B87" s="748" t="s">
        <v>107</v>
      </c>
      <c r="C87" s="654">
        <v>40</v>
      </c>
      <c r="D87" s="655">
        <f>市郡別部数表!$M$16</f>
        <v>0</v>
      </c>
      <c r="E87" s="746" t="s">
        <v>242</v>
      </c>
      <c r="F87" s="654">
        <v>30</v>
      </c>
      <c r="G87" s="655">
        <f>市郡別部数表!$M$117</f>
        <v>0</v>
      </c>
      <c r="H87" s="736"/>
      <c r="I87" s="737">
        <f>SUM(I89:I109)</f>
        <v>400</v>
      </c>
      <c r="J87" s="738"/>
      <c r="K87" s="736"/>
      <c r="L87" s="737">
        <f>SUM(L89:L97)</f>
        <v>80</v>
      </c>
      <c r="M87" s="739"/>
      <c r="N87" s="660" t="s">
        <v>374</v>
      </c>
      <c r="O87" s="647">
        <v>50</v>
      </c>
      <c r="P87" s="648">
        <f>市郡別部数表!$M$346</f>
        <v>0</v>
      </c>
      <c r="Q87" s="649" t="s">
        <v>436</v>
      </c>
      <c r="R87" s="647">
        <v>30</v>
      </c>
      <c r="S87" s="650">
        <f>市郡別部数表!$M$443</f>
        <v>0</v>
      </c>
      <c r="T87" s="656"/>
      <c r="U87" s="657"/>
      <c r="V87" s="659"/>
    </row>
    <row r="88" spans="2:22" ht="12.45" customHeight="1" thickBot="1">
      <c r="B88" s="748" t="s">
        <v>109</v>
      </c>
      <c r="C88" s="654">
        <v>80</v>
      </c>
      <c r="D88" s="655">
        <f>市郡別部数表!$M$17</f>
        <v>0</v>
      </c>
      <c r="E88" s="746" t="s">
        <v>244</v>
      </c>
      <c r="F88" s="654">
        <v>70</v>
      </c>
      <c r="G88" s="655">
        <f>市郡別部数表!$M$118</f>
        <v>0</v>
      </c>
      <c r="H88" s="743" t="s">
        <v>560</v>
      </c>
      <c r="I88" s="643">
        <f>SUM(J89:J109)</f>
        <v>0</v>
      </c>
      <c r="J88" s="644"/>
      <c r="K88" s="743" t="s">
        <v>560</v>
      </c>
      <c r="L88" s="643">
        <f>SUM(M89:M97)</f>
        <v>0</v>
      </c>
      <c r="M88" s="645"/>
      <c r="N88" s="660" t="s">
        <v>376</v>
      </c>
      <c r="O88" s="647">
        <v>10</v>
      </c>
      <c r="P88" s="648">
        <f>市郡別部数表!$M$347</f>
        <v>0</v>
      </c>
      <c r="Q88" s="649" t="s">
        <v>438</v>
      </c>
      <c r="R88" s="647">
        <v>10</v>
      </c>
      <c r="S88" s="650">
        <f>市郡別部数表!$M$444</f>
        <v>0</v>
      </c>
      <c r="T88" s="656"/>
      <c r="U88" s="657"/>
      <c r="V88" s="659"/>
    </row>
    <row r="89" spans="2:22" ht="12.45" customHeight="1">
      <c r="B89" s="748" t="s">
        <v>111</v>
      </c>
      <c r="C89" s="654">
        <v>80</v>
      </c>
      <c r="D89" s="655">
        <f>市郡別部数表!$M$18</f>
        <v>0</v>
      </c>
      <c r="E89" s="746" t="s">
        <v>247</v>
      </c>
      <c r="F89" s="654">
        <v>40</v>
      </c>
      <c r="G89" s="655">
        <f>市郡別部数表!$M$119</f>
        <v>0</v>
      </c>
      <c r="H89" s="746" t="s">
        <v>283</v>
      </c>
      <c r="I89" s="647">
        <v>120</v>
      </c>
      <c r="J89" s="648">
        <f>市郡別部数表!$M$213</f>
        <v>0</v>
      </c>
      <c r="K89" s="649" t="s">
        <v>334</v>
      </c>
      <c r="L89" s="647">
        <v>50</v>
      </c>
      <c r="M89" s="648">
        <f>市郡別部数表!$M$283</f>
        <v>0</v>
      </c>
      <c r="N89" s="649" t="s">
        <v>378</v>
      </c>
      <c r="O89" s="647">
        <v>20</v>
      </c>
      <c r="P89" s="648">
        <f>市郡別部数表!$M$348</f>
        <v>0</v>
      </c>
      <c r="Q89" s="656"/>
      <c r="R89" s="657"/>
      <c r="S89" s="662"/>
      <c r="T89" s="656"/>
      <c r="U89" s="657"/>
      <c r="V89" s="659"/>
    </row>
    <row r="90" spans="2:22" ht="12.45" customHeight="1" thickBot="1">
      <c r="B90" s="748" t="s">
        <v>114</v>
      </c>
      <c r="C90" s="654">
        <v>110</v>
      </c>
      <c r="D90" s="655">
        <f>市郡別部数表!$M$19</f>
        <v>0</v>
      </c>
      <c r="E90" s="746"/>
      <c r="F90" s="654"/>
      <c r="G90" s="655"/>
      <c r="H90" s="746" t="s">
        <v>285</v>
      </c>
      <c r="I90" s="654">
        <v>110</v>
      </c>
      <c r="J90" s="655">
        <f>市郡別部数表!$M$214</f>
        <v>0</v>
      </c>
      <c r="K90" s="649" t="s">
        <v>336</v>
      </c>
      <c r="L90" s="647">
        <v>10</v>
      </c>
      <c r="M90" s="648">
        <f>市郡別部数表!$M$284</f>
        <v>0</v>
      </c>
      <c r="N90" s="649" t="s">
        <v>380</v>
      </c>
      <c r="O90" s="647">
        <v>30</v>
      </c>
      <c r="P90" s="648">
        <f>市郡別部数表!$M$349</f>
        <v>0</v>
      </c>
      <c r="Q90" s="656"/>
      <c r="R90" s="657"/>
      <c r="S90" s="662"/>
      <c r="T90" s="656"/>
      <c r="U90" s="657"/>
      <c r="V90" s="659"/>
    </row>
    <row r="91" spans="2:22" ht="12.45" customHeight="1">
      <c r="B91" s="748" t="s">
        <v>117</v>
      </c>
      <c r="C91" s="654">
        <v>80</v>
      </c>
      <c r="D91" s="655">
        <f>市郡別部数表!$M$20</f>
        <v>0</v>
      </c>
      <c r="E91" s="749"/>
      <c r="F91" s="663"/>
      <c r="G91" s="664"/>
      <c r="H91" s="746" t="s">
        <v>287</v>
      </c>
      <c r="I91" s="654">
        <v>40</v>
      </c>
      <c r="J91" s="655">
        <f>市郡別部数表!$M$215</f>
        <v>0</v>
      </c>
      <c r="K91" s="649" t="s">
        <v>338</v>
      </c>
      <c r="L91" s="647">
        <v>20</v>
      </c>
      <c r="M91" s="648">
        <f>市郡別部数表!$M$286</f>
        <v>0</v>
      </c>
      <c r="N91" s="665" t="s">
        <v>382</v>
      </c>
      <c r="O91" s="654">
        <v>40</v>
      </c>
      <c r="P91" s="648">
        <f>市郡別部数表!$M$350</f>
        <v>0</v>
      </c>
      <c r="Q91" s="729" t="s">
        <v>569</v>
      </c>
      <c r="R91" s="724"/>
      <c r="S91" s="725"/>
      <c r="T91" s="661"/>
      <c r="U91" s="657"/>
      <c r="V91" s="659"/>
    </row>
    <row r="92" spans="2:22" ht="12.45" customHeight="1" thickBot="1">
      <c r="B92" s="748" t="s">
        <v>121</v>
      </c>
      <c r="C92" s="654">
        <v>160</v>
      </c>
      <c r="D92" s="655">
        <f>市郡別部数表!$M$21</f>
        <v>0</v>
      </c>
      <c r="E92" s="749"/>
      <c r="F92" s="663"/>
      <c r="G92" s="664"/>
      <c r="H92" s="746" t="s">
        <v>289</v>
      </c>
      <c r="I92" s="654">
        <v>10</v>
      </c>
      <c r="J92" s="655">
        <f>市郡別部数表!$M$216</f>
        <v>0</v>
      </c>
      <c r="K92" s="665"/>
      <c r="L92" s="639"/>
      <c r="M92" s="640"/>
      <c r="N92" s="665" t="s">
        <v>384</v>
      </c>
      <c r="O92" s="654">
        <v>10</v>
      </c>
      <c r="P92" s="648">
        <f>市郡別部数表!$M$351</f>
        <v>0</v>
      </c>
      <c r="Q92" s="736"/>
      <c r="R92" s="737">
        <f>SUM(R94:R98)</f>
        <v>70</v>
      </c>
      <c r="S92" s="739"/>
      <c r="T92" s="661"/>
      <c r="U92" s="657"/>
      <c r="V92" s="659"/>
    </row>
    <row r="93" spans="2:22" ht="12.45" customHeight="1" thickBot="1">
      <c r="B93" s="748" t="s">
        <v>124</v>
      </c>
      <c r="C93" s="654">
        <v>180</v>
      </c>
      <c r="D93" s="655">
        <f>市郡別部数表!$M$22</f>
        <v>0</v>
      </c>
      <c r="E93" s="729" t="s">
        <v>570</v>
      </c>
      <c r="F93" s="724"/>
      <c r="G93" s="725"/>
      <c r="H93" s="735" t="s">
        <v>291</v>
      </c>
      <c r="I93" s="654">
        <v>40</v>
      </c>
      <c r="J93" s="655">
        <f>市郡別部数表!$M$217</f>
        <v>0</v>
      </c>
      <c r="K93" s="649"/>
      <c r="L93" s="652"/>
      <c r="M93" s="653"/>
      <c r="N93" s="665"/>
      <c r="O93" s="639"/>
      <c r="P93" s="653"/>
      <c r="Q93" s="743" t="s">
        <v>560</v>
      </c>
      <c r="R93" s="643">
        <f>SUM(S94:S98)</f>
        <v>0</v>
      </c>
      <c r="S93" s="645"/>
      <c r="T93" s="656"/>
      <c r="U93" s="657"/>
      <c r="V93" s="659"/>
    </row>
    <row r="94" spans="2:22" ht="12.45" customHeight="1">
      <c r="B94" s="748" t="s">
        <v>128</v>
      </c>
      <c r="C94" s="654">
        <v>50</v>
      </c>
      <c r="D94" s="655">
        <f>市郡別部数表!$M$23</f>
        <v>0</v>
      </c>
      <c r="E94" s="736"/>
      <c r="F94" s="737">
        <f>SUM(F96:F102)</f>
        <v>120</v>
      </c>
      <c r="G94" s="739"/>
      <c r="H94" s="735" t="s">
        <v>294</v>
      </c>
      <c r="I94" s="654">
        <v>40</v>
      </c>
      <c r="J94" s="655">
        <f>市郡別部数表!$M$218</f>
        <v>0</v>
      </c>
      <c r="K94" s="656"/>
      <c r="L94" s="657"/>
      <c r="M94" s="658"/>
      <c r="N94" s="665"/>
      <c r="O94" s="639"/>
      <c r="P94" s="653"/>
      <c r="Q94" s="649" t="s">
        <v>441</v>
      </c>
      <c r="R94" s="647">
        <v>10</v>
      </c>
      <c r="S94" s="650">
        <f>市郡別部数表!$M$453</f>
        <v>0</v>
      </c>
      <c r="T94" s="656"/>
      <c r="U94" s="657"/>
      <c r="V94" s="659"/>
    </row>
    <row r="95" spans="2:22" ht="12.45" customHeight="1" thickBot="1">
      <c r="B95" s="748" t="s">
        <v>132</v>
      </c>
      <c r="C95" s="654">
        <v>110</v>
      </c>
      <c r="D95" s="655">
        <f>市郡別部数表!$M$24</f>
        <v>0</v>
      </c>
      <c r="E95" s="743" t="s">
        <v>560</v>
      </c>
      <c r="F95" s="643">
        <f>SUM(G96:G102)</f>
        <v>0</v>
      </c>
      <c r="G95" s="645"/>
      <c r="H95" s="746" t="s">
        <v>296</v>
      </c>
      <c r="I95" s="654">
        <v>20</v>
      </c>
      <c r="J95" s="655">
        <f>市郡別部数表!$M$219</f>
        <v>0</v>
      </c>
      <c r="K95" s="656"/>
      <c r="L95" s="657"/>
      <c r="M95" s="658"/>
      <c r="N95" s="665"/>
      <c r="O95" s="639"/>
      <c r="P95" s="653"/>
      <c r="Q95" s="649" t="s">
        <v>443</v>
      </c>
      <c r="R95" s="647">
        <v>50</v>
      </c>
      <c r="S95" s="650">
        <f>市郡別部数表!$M$454</f>
        <v>0</v>
      </c>
      <c r="T95" s="656"/>
      <c r="U95" s="657"/>
      <c r="V95" s="659"/>
    </row>
    <row r="96" spans="2:22" ht="12.45" customHeight="1">
      <c r="B96" s="748" t="s">
        <v>139</v>
      </c>
      <c r="C96" s="654">
        <v>20</v>
      </c>
      <c r="D96" s="655">
        <f>市郡別部数表!$M$27</f>
        <v>0</v>
      </c>
      <c r="E96" s="746" t="s">
        <v>251</v>
      </c>
      <c r="F96" s="654">
        <v>40</v>
      </c>
      <c r="G96" s="655">
        <f>市郡別部数表!$M$130</f>
        <v>0</v>
      </c>
      <c r="H96" s="746" t="s">
        <v>298</v>
      </c>
      <c r="I96" s="654">
        <v>20</v>
      </c>
      <c r="J96" s="655">
        <f>市郡別部数表!$M$220</f>
        <v>0</v>
      </c>
      <c r="K96" s="656"/>
      <c r="L96" s="657"/>
      <c r="M96" s="658"/>
      <c r="N96" s="666"/>
      <c r="O96" s="663"/>
      <c r="P96" s="664"/>
      <c r="Q96" s="665" t="s">
        <v>445</v>
      </c>
      <c r="R96" s="654">
        <v>10</v>
      </c>
      <c r="S96" s="667">
        <f>市郡別部数表!$M$455</f>
        <v>0</v>
      </c>
      <c r="T96" s="729" t="s">
        <v>571</v>
      </c>
      <c r="U96" s="724"/>
      <c r="V96" s="731"/>
    </row>
    <row r="97" spans="2:22" ht="12.45" customHeight="1" thickBot="1">
      <c r="B97" s="748" t="s">
        <v>148</v>
      </c>
      <c r="C97" s="654">
        <v>10</v>
      </c>
      <c r="D97" s="655">
        <f>市郡別部数表!$M$31</f>
        <v>0</v>
      </c>
      <c r="E97" s="746" t="s">
        <v>253</v>
      </c>
      <c r="F97" s="654">
        <v>50</v>
      </c>
      <c r="G97" s="655">
        <f>市郡別部数表!$M$131</f>
        <v>0</v>
      </c>
      <c r="H97" s="746"/>
      <c r="I97" s="654"/>
      <c r="J97" s="655"/>
      <c r="K97" s="666"/>
      <c r="L97" s="663"/>
      <c r="M97" s="664"/>
      <c r="N97" s="666"/>
      <c r="O97" s="663"/>
      <c r="P97" s="664"/>
      <c r="Q97" s="666"/>
      <c r="R97" s="663"/>
      <c r="S97" s="668"/>
      <c r="T97" s="736"/>
      <c r="U97" s="737">
        <f>SUM(U99:U115)</f>
        <v>130</v>
      </c>
      <c r="V97" s="741"/>
    </row>
    <row r="98" spans="2:22" ht="12.45" customHeight="1" thickBot="1">
      <c r="B98" s="748" t="s">
        <v>151</v>
      </c>
      <c r="C98" s="654">
        <v>30</v>
      </c>
      <c r="D98" s="655">
        <f>市郡別部数表!$M$32</f>
        <v>0</v>
      </c>
      <c r="E98" s="746" t="s">
        <v>255</v>
      </c>
      <c r="F98" s="654">
        <v>30</v>
      </c>
      <c r="G98" s="655">
        <f>市郡別部数表!$M$132</f>
        <v>0</v>
      </c>
      <c r="H98" s="746"/>
      <c r="I98" s="639"/>
      <c r="J98" s="640"/>
      <c r="K98" s="729" t="s">
        <v>339</v>
      </c>
      <c r="L98" s="724"/>
      <c r="M98" s="724"/>
      <c r="N98" s="729" t="s">
        <v>572</v>
      </c>
      <c r="O98" s="724"/>
      <c r="P98" s="725"/>
      <c r="Q98" s="669"/>
      <c r="R98" s="663"/>
      <c r="S98" s="668"/>
      <c r="T98" s="743" t="s">
        <v>560</v>
      </c>
      <c r="U98" s="643">
        <f>SUM(V99:V115)</f>
        <v>0</v>
      </c>
      <c r="V98" s="646"/>
    </row>
    <row r="99" spans="2:22" ht="12.45" customHeight="1">
      <c r="B99" s="748" t="s">
        <v>153</v>
      </c>
      <c r="C99" s="654">
        <v>60</v>
      </c>
      <c r="D99" s="655">
        <f>市郡別部数表!$M$33</f>
        <v>0</v>
      </c>
      <c r="E99" s="746"/>
      <c r="F99" s="654"/>
      <c r="G99" s="655"/>
      <c r="H99" s="746"/>
      <c r="I99" s="639"/>
      <c r="J99" s="640"/>
      <c r="K99" s="736"/>
      <c r="L99" s="737">
        <f>SUM(L101:L108)</f>
        <v>140</v>
      </c>
      <c r="M99" s="738"/>
      <c r="N99" s="736"/>
      <c r="O99" s="737">
        <f>SUM(O101:O108)</f>
        <v>120</v>
      </c>
      <c r="P99" s="739"/>
      <c r="Q99" s="730" t="s">
        <v>573</v>
      </c>
      <c r="R99" s="724"/>
      <c r="S99" s="725"/>
      <c r="T99" s="670" t="s">
        <v>539</v>
      </c>
      <c r="U99" s="654">
        <v>10</v>
      </c>
      <c r="V99" s="671">
        <f>市郡別部数表!$M$554</f>
        <v>0</v>
      </c>
    </row>
    <row r="100" spans="2:22" ht="12.45" customHeight="1" thickBot="1">
      <c r="B100" s="748" t="s">
        <v>156</v>
      </c>
      <c r="C100" s="654">
        <v>30</v>
      </c>
      <c r="D100" s="655">
        <f>市郡別部数表!$M$34</f>
        <v>0</v>
      </c>
      <c r="E100" s="746"/>
      <c r="F100" s="654"/>
      <c r="G100" s="655"/>
      <c r="H100" s="746"/>
      <c r="I100" s="639"/>
      <c r="J100" s="640"/>
      <c r="K100" s="743" t="s">
        <v>560</v>
      </c>
      <c r="L100" s="643">
        <f>SUM(M101:M108)</f>
        <v>0</v>
      </c>
      <c r="M100" s="644"/>
      <c r="N100" s="743" t="s">
        <v>560</v>
      </c>
      <c r="O100" s="643">
        <f>SUM(P101:P108)</f>
        <v>0</v>
      </c>
      <c r="P100" s="645"/>
      <c r="Q100" s="740"/>
      <c r="R100" s="737">
        <f>SUM(R102:R110)</f>
        <v>80</v>
      </c>
      <c r="S100" s="739"/>
      <c r="T100" s="670" t="s">
        <v>541</v>
      </c>
      <c r="U100" s="654">
        <v>40</v>
      </c>
      <c r="V100" s="671">
        <f>市郡別部数表!$M$555</f>
        <v>0</v>
      </c>
    </row>
    <row r="101" spans="2:22" ht="12.45" customHeight="1" thickBot="1">
      <c r="B101" s="748" t="s">
        <v>158</v>
      </c>
      <c r="C101" s="654">
        <v>50</v>
      </c>
      <c r="D101" s="655">
        <f>市郡別部数表!$M$35</f>
        <v>0</v>
      </c>
      <c r="E101" s="746"/>
      <c r="F101" s="639"/>
      <c r="G101" s="640"/>
      <c r="H101" s="746"/>
      <c r="I101" s="639"/>
      <c r="J101" s="640"/>
      <c r="K101" s="665" t="s">
        <v>341</v>
      </c>
      <c r="L101" s="654">
        <v>70</v>
      </c>
      <c r="M101" s="655">
        <f>市郡別部数表!$M$295</f>
        <v>0</v>
      </c>
      <c r="N101" s="665" t="s">
        <v>392</v>
      </c>
      <c r="O101" s="654">
        <v>50</v>
      </c>
      <c r="P101" s="655">
        <f>市郡別部数表!$M$370</f>
        <v>0</v>
      </c>
      <c r="Q101" s="743" t="s">
        <v>560</v>
      </c>
      <c r="R101" s="643">
        <f>SUM(S102:S110)</f>
        <v>0</v>
      </c>
      <c r="S101" s="645"/>
      <c r="T101" s="665" t="s">
        <v>543</v>
      </c>
      <c r="U101" s="654">
        <v>10</v>
      </c>
      <c r="V101" s="671">
        <f>市郡別部数表!$M$556</f>
        <v>0</v>
      </c>
    </row>
    <row r="102" spans="2:22" ht="12.45" customHeight="1" thickBot="1">
      <c r="B102" s="748" t="s">
        <v>179</v>
      </c>
      <c r="C102" s="654">
        <v>100</v>
      </c>
      <c r="D102" s="655">
        <f>市郡別部数表!$M$47</f>
        <v>0</v>
      </c>
      <c r="E102" s="749"/>
      <c r="F102" s="663"/>
      <c r="G102" s="664"/>
      <c r="H102" s="746"/>
      <c r="I102" s="639"/>
      <c r="J102" s="640"/>
      <c r="K102" s="665" t="s">
        <v>343</v>
      </c>
      <c r="L102" s="654">
        <v>10</v>
      </c>
      <c r="M102" s="655">
        <f>市郡別部数表!$M$296</f>
        <v>0</v>
      </c>
      <c r="N102" s="665" t="s">
        <v>394</v>
      </c>
      <c r="O102" s="654">
        <v>50</v>
      </c>
      <c r="P102" s="655">
        <f>市郡別部数表!$M$371</f>
        <v>0</v>
      </c>
      <c r="Q102" s="649" t="s">
        <v>448</v>
      </c>
      <c r="R102" s="647">
        <v>20</v>
      </c>
      <c r="S102" s="650">
        <f>市郡別部数表!$M$470</f>
        <v>0</v>
      </c>
      <c r="T102" s="665" t="s">
        <v>545</v>
      </c>
      <c r="U102" s="654">
        <v>30</v>
      </c>
      <c r="V102" s="671">
        <f>市郡別部数表!$M$557</f>
        <v>0</v>
      </c>
    </row>
    <row r="103" spans="2:22" ht="12.45" customHeight="1">
      <c r="B103" s="748" t="s">
        <v>182</v>
      </c>
      <c r="C103" s="654">
        <v>60</v>
      </c>
      <c r="D103" s="655">
        <f>市郡別部数表!$M$48</f>
        <v>0</v>
      </c>
      <c r="E103" s="729" t="s">
        <v>574</v>
      </c>
      <c r="F103" s="724"/>
      <c r="G103" s="725"/>
      <c r="H103" s="735"/>
      <c r="I103" s="639"/>
      <c r="J103" s="640"/>
      <c r="K103" s="665" t="s">
        <v>345</v>
      </c>
      <c r="L103" s="654">
        <v>60</v>
      </c>
      <c r="M103" s="655">
        <f>市郡別部数表!$M$297</f>
        <v>0</v>
      </c>
      <c r="N103" s="665" t="s">
        <v>396</v>
      </c>
      <c r="O103" s="654">
        <v>10</v>
      </c>
      <c r="P103" s="655">
        <f>市郡別部数表!$M$372</f>
        <v>0</v>
      </c>
      <c r="Q103" s="649" t="s">
        <v>450</v>
      </c>
      <c r="R103" s="647">
        <v>30</v>
      </c>
      <c r="S103" s="650">
        <f>市郡別部数表!$M$471</f>
        <v>0</v>
      </c>
      <c r="T103" s="665" t="s">
        <v>522</v>
      </c>
      <c r="U103" s="654">
        <v>20</v>
      </c>
      <c r="V103" s="671">
        <f>市郡別部数表!$M$558</f>
        <v>0</v>
      </c>
    </row>
    <row r="104" spans="2:22" ht="12.45" customHeight="1">
      <c r="B104" s="748" t="s">
        <v>185</v>
      </c>
      <c r="C104" s="654">
        <v>30</v>
      </c>
      <c r="D104" s="655">
        <f>市郡別部数表!$M$49</f>
        <v>0</v>
      </c>
      <c r="E104" s="736"/>
      <c r="F104" s="737">
        <f>SUM(F106:F115)</f>
        <v>90</v>
      </c>
      <c r="G104" s="739"/>
      <c r="H104" s="735"/>
      <c r="I104" s="639"/>
      <c r="J104" s="640"/>
      <c r="K104" s="665"/>
      <c r="L104" s="654"/>
      <c r="M104" s="655"/>
      <c r="N104" s="665" t="s">
        <v>398</v>
      </c>
      <c r="O104" s="654">
        <v>10</v>
      </c>
      <c r="P104" s="655">
        <f>市郡別部数表!$M$373</f>
        <v>0</v>
      </c>
      <c r="Q104" s="649" t="s">
        <v>452</v>
      </c>
      <c r="R104" s="647">
        <v>10</v>
      </c>
      <c r="S104" s="650">
        <f>市郡別部数表!$M$472</f>
        <v>0</v>
      </c>
      <c r="T104" s="665" t="s">
        <v>526</v>
      </c>
      <c r="U104" s="654">
        <v>10</v>
      </c>
      <c r="V104" s="671">
        <f>市郡別部数表!$M$559</f>
        <v>0</v>
      </c>
    </row>
    <row r="105" spans="2:22" ht="12.45" customHeight="1" thickBot="1">
      <c r="B105" s="750"/>
      <c r="C105" s="654"/>
      <c r="D105" s="655"/>
      <c r="E105" s="743" t="s">
        <v>560</v>
      </c>
      <c r="F105" s="643">
        <f>SUM(G106:G115)</f>
        <v>0</v>
      </c>
      <c r="G105" s="645"/>
      <c r="H105" s="746"/>
      <c r="I105" s="639"/>
      <c r="J105" s="640"/>
      <c r="K105" s="665"/>
      <c r="L105" s="639"/>
      <c r="M105" s="640"/>
      <c r="N105" s="665"/>
      <c r="O105" s="639"/>
      <c r="P105" s="640"/>
      <c r="Q105" s="649" t="s">
        <v>454</v>
      </c>
      <c r="R105" s="647">
        <v>10</v>
      </c>
      <c r="S105" s="650">
        <f>市郡別部数表!$M$473</f>
        <v>0</v>
      </c>
      <c r="T105" s="665" t="s">
        <v>529</v>
      </c>
      <c r="U105" s="654">
        <v>10</v>
      </c>
      <c r="V105" s="671">
        <f>市郡別部数表!$M$560</f>
        <v>0</v>
      </c>
    </row>
    <row r="106" spans="2:22" ht="12.45" customHeight="1">
      <c r="B106" s="750"/>
      <c r="C106" s="654"/>
      <c r="D106" s="655"/>
      <c r="E106" s="746" t="s">
        <v>258</v>
      </c>
      <c r="F106" s="654">
        <v>50</v>
      </c>
      <c r="G106" s="655">
        <f>市郡別部数表!$M$143</f>
        <v>0</v>
      </c>
      <c r="H106" s="746"/>
      <c r="I106" s="639"/>
      <c r="J106" s="640"/>
      <c r="K106" s="665"/>
      <c r="L106" s="639"/>
      <c r="M106" s="640"/>
      <c r="N106" s="666"/>
      <c r="O106" s="663"/>
      <c r="P106" s="664"/>
      <c r="Q106" s="649" t="s">
        <v>456</v>
      </c>
      <c r="R106" s="647">
        <v>10</v>
      </c>
      <c r="S106" s="650">
        <f>市郡別部数表!$M$474</f>
        <v>0</v>
      </c>
      <c r="T106" s="665"/>
      <c r="U106" s="639"/>
      <c r="V106" s="672"/>
    </row>
    <row r="107" spans="2:22" ht="12.45" customHeight="1">
      <c r="B107" s="750"/>
      <c r="C107" s="654"/>
      <c r="D107" s="655"/>
      <c r="E107" s="746" t="s">
        <v>260</v>
      </c>
      <c r="F107" s="654">
        <v>30</v>
      </c>
      <c r="G107" s="655">
        <f>市郡別部数表!$M$144</f>
        <v>0</v>
      </c>
      <c r="H107" s="746"/>
      <c r="I107" s="639"/>
      <c r="J107" s="640"/>
      <c r="K107" s="666"/>
      <c r="L107" s="663"/>
      <c r="M107" s="664"/>
      <c r="N107" s="666"/>
      <c r="O107" s="663"/>
      <c r="P107" s="664"/>
      <c r="Q107" s="649"/>
      <c r="R107" s="652"/>
      <c r="S107" s="673"/>
      <c r="T107" s="666"/>
      <c r="U107" s="663"/>
      <c r="V107" s="674"/>
    </row>
    <row r="108" spans="2:22" ht="12.45" customHeight="1" thickBot="1">
      <c r="B108" s="750"/>
      <c r="C108" s="654"/>
      <c r="D108" s="655"/>
      <c r="E108" s="746" t="s">
        <v>262</v>
      </c>
      <c r="F108" s="654">
        <v>10</v>
      </c>
      <c r="G108" s="655">
        <f>市郡別部数表!$M$145</f>
        <v>0</v>
      </c>
      <c r="H108" s="749"/>
      <c r="I108" s="663"/>
      <c r="J108" s="664"/>
      <c r="K108" s="666"/>
      <c r="L108" s="663"/>
      <c r="M108" s="664"/>
      <c r="N108" s="656"/>
      <c r="O108" s="657"/>
      <c r="P108" s="658"/>
      <c r="Q108" s="649"/>
      <c r="R108" s="652"/>
      <c r="S108" s="673"/>
      <c r="T108" s="666"/>
      <c r="U108" s="663"/>
      <c r="V108" s="674"/>
    </row>
    <row r="109" spans="2:22" ht="12.45" customHeight="1" thickBot="1">
      <c r="B109" s="750"/>
      <c r="C109" s="654"/>
      <c r="D109" s="655"/>
      <c r="E109" s="746"/>
      <c r="F109" s="654"/>
      <c r="G109" s="655"/>
      <c r="H109" s="749"/>
      <c r="I109" s="663"/>
      <c r="J109" s="664"/>
      <c r="K109" s="666"/>
      <c r="L109" s="663"/>
      <c r="M109" s="664"/>
      <c r="N109" s="729" t="s">
        <v>575</v>
      </c>
      <c r="O109" s="724"/>
      <c r="P109" s="725"/>
      <c r="Q109" s="669"/>
      <c r="R109" s="663"/>
      <c r="S109" s="668"/>
      <c r="T109" s="666"/>
      <c r="U109" s="663"/>
      <c r="V109" s="674"/>
    </row>
    <row r="110" spans="2:22" ht="12.45" customHeight="1" thickBot="1">
      <c r="B110" s="750"/>
      <c r="C110" s="640"/>
      <c r="D110" s="640"/>
      <c r="E110" s="746"/>
      <c r="F110" s="654"/>
      <c r="G110" s="655"/>
      <c r="H110" s="729" t="s">
        <v>576</v>
      </c>
      <c r="I110" s="724"/>
      <c r="J110" s="725"/>
      <c r="K110" s="730" t="s">
        <v>577</v>
      </c>
      <c r="L110" s="724"/>
      <c r="M110" s="725"/>
      <c r="N110" s="736"/>
      <c r="O110" s="737">
        <f>SUM(O112:O115)</f>
        <v>50</v>
      </c>
      <c r="P110" s="739"/>
      <c r="Q110" s="669"/>
      <c r="R110" s="663"/>
      <c r="S110" s="668"/>
      <c r="T110" s="666"/>
      <c r="U110" s="663"/>
      <c r="V110" s="674"/>
    </row>
    <row r="111" spans="2:22" ht="12.45" customHeight="1" thickBot="1">
      <c r="B111" s="750"/>
      <c r="C111" s="640"/>
      <c r="D111" s="640"/>
      <c r="E111" s="746"/>
      <c r="F111" s="640"/>
      <c r="G111" s="640"/>
      <c r="H111" s="736"/>
      <c r="I111" s="737">
        <f>SUM(I113:I115)</f>
        <v>70</v>
      </c>
      <c r="J111" s="739"/>
      <c r="K111" s="740"/>
      <c r="L111" s="737">
        <f>SUM(L113:L114)</f>
        <v>30</v>
      </c>
      <c r="M111" s="739"/>
      <c r="N111" s="743" t="s">
        <v>560</v>
      </c>
      <c r="O111" s="643">
        <f>SUM(P112:P115)</f>
        <v>0</v>
      </c>
      <c r="P111" s="644"/>
      <c r="Q111" s="729" t="s">
        <v>578</v>
      </c>
      <c r="R111" s="724"/>
      <c r="S111" s="725"/>
      <c r="T111" s="669"/>
      <c r="U111" s="663"/>
      <c r="V111" s="674"/>
    </row>
    <row r="112" spans="2:22" ht="12.45" customHeight="1" thickBot="1">
      <c r="B112" s="750"/>
      <c r="C112" s="640"/>
      <c r="D112" s="640"/>
      <c r="E112" s="746"/>
      <c r="F112" s="639"/>
      <c r="G112" s="640"/>
      <c r="H112" s="743" t="s">
        <v>560</v>
      </c>
      <c r="I112" s="643">
        <f>SUM(J113:J115)</f>
        <v>0</v>
      </c>
      <c r="J112" s="645"/>
      <c r="K112" s="743" t="s">
        <v>560</v>
      </c>
      <c r="L112" s="643">
        <f>SUM(M113:M114)</f>
        <v>0</v>
      </c>
      <c r="M112" s="645"/>
      <c r="N112" s="665" t="s">
        <v>401</v>
      </c>
      <c r="O112" s="654">
        <v>30</v>
      </c>
      <c r="P112" s="655">
        <f>市郡別部数表!$M$384</f>
        <v>0</v>
      </c>
      <c r="Q112" s="736"/>
      <c r="R112" s="737">
        <f>SUM(R114:R115)</f>
        <v>30</v>
      </c>
      <c r="S112" s="739"/>
      <c r="T112" s="669"/>
      <c r="U112" s="663"/>
      <c r="V112" s="674"/>
    </row>
    <row r="113" spans="2:22" ht="12.45" customHeight="1" thickBot="1">
      <c r="B113" s="750"/>
      <c r="C113" s="640"/>
      <c r="D113" s="640"/>
      <c r="E113" s="746"/>
      <c r="F113" s="639"/>
      <c r="G113" s="640"/>
      <c r="H113" s="746" t="s">
        <v>315</v>
      </c>
      <c r="I113" s="654">
        <v>60</v>
      </c>
      <c r="J113" s="655">
        <f>市郡別部数表!$M$247</f>
        <v>0</v>
      </c>
      <c r="K113" s="665" t="s">
        <v>348</v>
      </c>
      <c r="L113" s="654">
        <v>30</v>
      </c>
      <c r="M113" s="655">
        <f>市郡別部数表!$M$317</f>
        <v>0</v>
      </c>
      <c r="N113" s="665" t="s">
        <v>403</v>
      </c>
      <c r="O113" s="654">
        <v>10</v>
      </c>
      <c r="P113" s="655">
        <f>市郡別部数表!$M$385</f>
        <v>0</v>
      </c>
      <c r="Q113" s="743" t="s">
        <v>560</v>
      </c>
      <c r="R113" s="643">
        <f>SUM(S114:S115)</f>
        <v>0</v>
      </c>
      <c r="S113" s="645"/>
      <c r="T113" s="669"/>
      <c r="U113" s="663"/>
      <c r="V113" s="674"/>
    </row>
    <row r="114" spans="2:22" ht="12.45" customHeight="1">
      <c r="B114" s="750"/>
      <c r="C114" s="640"/>
      <c r="D114" s="640"/>
      <c r="E114" s="746"/>
      <c r="F114" s="639"/>
      <c r="G114" s="640"/>
      <c r="H114" s="746" t="s">
        <v>314</v>
      </c>
      <c r="I114" s="654">
        <v>10</v>
      </c>
      <c r="J114" s="655">
        <f>市郡別部数表!$M$245</f>
        <v>0</v>
      </c>
      <c r="K114" s="665"/>
      <c r="L114" s="639"/>
      <c r="M114" s="664"/>
      <c r="N114" s="665" t="s">
        <v>405</v>
      </c>
      <c r="O114" s="654">
        <v>10</v>
      </c>
      <c r="P114" s="655">
        <f>市郡別部数表!$M$386</f>
        <v>0</v>
      </c>
      <c r="Q114" s="665" t="s">
        <v>463</v>
      </c>
      <c r="R114" s="654">
        <v>30</v>
      </c>
      <c r="S114" s="667">
        <f>市郡別部数表!$M$488</f>
        <v>0</v>
      </c>
      <c r="T114" s="666"/>
      <c r="U114" s="663"/>
      <c r="V114" s="674"/>
    </row>
    <row r="115" spans="2:22" ht="12.45" customHeight="1" thickBot="1">
      <c r="B115" s="751"/>
      <c r="C115" s="675"/>
      <c r="D115" s="676"/>
      <c r="E115" s="754"/>
      <c r="F115" s="677"/>
      <c r="G115" s="678"/>
      <c r="H115" s="754"/>
      <c r="I115" s="679"/>
      <c r="J115" s="680"/>
      <c r="K115" s="681"/>
      <c r="L115" s="679"/>
      <c r="M115" s="680"/>
      <c r="N115" s="681"/>
      <c r="O115" s="679"/>
      <c r="P115" s="680"/>
      <c r="Q115" s="681"/>
      <c r="R115" s="679"/>
      <c r="S115" s="682"/>
      <c r="T115" s="681"/>
      <c r="U115" s="679"/>
      <c r="V115" s="683"/>
    </row>
    <row r="116" spans="2:22" s="717" customFormat="1" ht="12" customHeight="1">
      <c r="B116" s="755" t="s">
        <v>579</v>
      </c>
    </row>
    <row r="117" spans="2:22" s="717" customFormat="1" ht="12" customHeight="1">
      <c r="R117" s="759"/>
      <c r="S117" s="759"/>
      <c r="T117" s="853">
        <v>46082</v>
      </c>
      <c r="U117" s="854"/>
      <c r="V117" s="854"/>
    </row>
    <row r="118" spans="2:22" s="717" customFormat="1"/>
    <row r="119" spans="2:22" s="717" customFormat="1" ht="12" customHeight="1"/>
    <row r="121" spans="2:22" s="717" customFormat="1" ht="25.5" customHeight="1" thickBot="1">
      <c r="B121" s="842" t="s">
        <v>584</v>
      </c>
      <c r="C121" s="842"/>
      <c r="D121" s="842"/>
      <c r="E121" s="842"/>
      <c r="F121" s="842"/>
      <c r="G121" s="842"/>
      <c r="H121" s="842"/>
      <c r="I121" s="842"/>
      <c r="J121" s="842"/>
      <c r="K121" s="842"/>
      <c r="L121" s="842"/>
      <c r="M121" s="842"/>
      <c r="N121" s="842"/>
      <c r="O121" s="842"/>
      <c r="P121" s="842"/>
      <c r="Q121" s="842"/>
      <c r="R121" s="842"/>
      <c r="S121" s="842"/>
      <c r="T121" s="842"/>
      <c r="U121" s="842"/>
      <c r="V121" s="842"/>
    </row>
    <row r="122" spans="2:22" ht="12.45" customHeight="1">
      <c r="B122" s="707" t="s">
        <v>549</v>
      </c>
      <c r="C122" s="708"/>
      <c r="D122" s="708"/>
      <c r="E122" s="709" t="s">
        <v>64</v>
      </c>
      <c r="F122" s="710" t="s">
        <v>550</v>
      </c>
      <c r="G122" s="708"/>
      <c r="H122" s="710" t="s">
        <v>551</v>
      </c>
      <c r="I122" s="708"/>
      <c r="J122" s="711" t="s">
        <v>552</v>
      </c>
      <c r="K122" s="708"/>
      <c r="L122" s="708"/>
      <c r="M122" s="712"/>
      <c r="N122" s="712"/>
      <c r="O122" s="713" t="s">
        <v>553</v>
      </c>
      <c r="P122" s="714"/>
      <c r="Q122" s="714"/>
      <c r="R122" s="715"/>
      <c r="S122" s="716"/>
      <c r="T122" s="717"/>
      <c r="U122" s="717"/>
      <c r="V122" s="716"/>
    </row>
    <row r="123" spans="2:22" ht="21" customHeight="1" thickBot="1">
      <c r="B123" s="718"/>
      <c r="C123" s="719"/>
      <c r="D123" s="719"/>
      <c r="E123" s="720"/>
      <c r="F123" s="721">
        <f>$H$3+$H$63+$H$123+$H$183+$H$243+$H$303+$H$363+$H$423</f>
        <v>0</v>
      </c>
      <c r="G123" s="722"/>
      <c r="H123" s="721">
        <f>+C127+F143+F155+F165+I172+I148+I141+I135+I127+L127+L135+L148+L160+O171+O160+O142+O127+R127+R144+R153+R161+R173+U158+U138+U127+L172</f>
        <v>0</v>
      </c>
      <c r="I123" s="719"/>
      <c r="J123" s="843"/>
      <c r="K123" s="844"/>
      <c r="L123" s="844"/>
      <c r="M123" s="844"/>
      <c r="N123" s="845"/>
      <c r="O123" s="846"/>
      <c r="P123" s="844"/>
      <c r="Q123" s="844"/>
      <c r="R123" s="847"/>
      <c r="S123" s="848"/>
      <c r="T123" s="849"/>
      <c r="U123" s="849"/>
      <c r="V123" s="849"/>
    </row>
    <row r="124" spans="2:22" ht="6" customHeight="1" thickBot="1">
      <c r="B124" s="717"/>
      <c r="C124" s="717"/>
      <c r="D124" s="717"/>
      <c r="E124" s="717"/>
      <c r="F124" s="717"/>
      <c r="G124" s="717"/>
      <c r="H124" s="717"/>
      <c r="I124" s="717"/>
      <c r="J124" s="717"/>
      <c r="K124" s="717"/>
      <c r="L124" s="717"/>
      <c r="M124" s="717"/>
      <c r="N124" s="717"/>
      <c r="O124" s="717"/>
      <c r="P124" s="717"/>
      <c r="Q124" s="717"/>
      <c r="R124" s="717"/>
      <c r="S124" s="850"/>
      <c r="T124" s="850"/>
      <c r="U124" s="850"/>
      <c r="V124" s="850"/>
    </row>
    <row r="125" spans="2:22" ht="12.45" customHeight="1">
      <c r="B125" s="723" t="s">
        <v>554</v>
      </c>
      <c r="C125" s="724"/>
      <c r="D125" s="725"/>
      <c r="E125" s="726"/>
      <c r="F125" s="758"/>
      <c r="G125" s="638"/>
      <c r="H125" s="729" t="s">
        <v>555</v>
      </c>
      <c r="I125" s="724"/>
      <c r="J125" s="724"/>
      <c r="K125" s="729" t="s">
        <v>556</v>
      </c>
      <c r="L125" s="724"/>
      <c r="M125" s="725"/>
      <c r="N125" s="730" t="s">
        <v>583</v>
      </c>
      <c r="O125" s="724"/>
      <c r="P125" s="724"/>
      <c r="Q125" s="729" t="s">
        <v>558</v>
      </c>
      <c r="R125" s="724"/>
      <c r="S125" s="725"/>
      <c r="T125" s="730" t="s">
        <v>559</v>
      </c>
      <c r="U125" s="724"/>
      <c r="V125" s="731"/>
    </row>
    <row r="126" spans="2:22" ht="12.45" customHeight="1">
      <c r="B126" s="732"/>
      <c r="C126" s="733">
        <f>SUM(C130:C175)+SUM(F125:F140)</f>
        <v>5540</v>
      </c>
      <c r="D126" s="734"/>
      <c r="E126" s="735"/>
      <c r="F126" s="639"/>
      <c r="G126" s="640"/>
      <c r="H126" s="736"/>
      <c r="I126" s="737">
        <f>SUM(I128:I132)</f>
        <v>240</v>
      </c>
      <c r="J126" s="738"/>
      <c r="K126" s="736"/>
      <c r="L126" s="737">
        <f>SUM(L128:L132)</f>
        <v>20</v>
      </c>
      <c r="M126" s="739"/>
      <c r="N126" s="740"/>
      <c r="O126" s="737">
        <f>SUM(O128:O139)</f>
        <v>1070</v>
      </c>
      <c r="P126" s="738"/>
      <c r="Q126" s="736"/>
      <c r="R126" s="737">
        <f>SUM(R128:R141)</f>
        <v>900</v>
      </c>
      <c r="S126" s="739"/>
      <c r="T126" s="740"/>
      <c r="U126" s="737">
        <f>SUM(U128:U135)</f>
        <v>100</v>
      </c>
      <c r="V126" s="741"/>
    </row>
    <row r="127" spans="2:22" ht="12.45" customHeight="1" thickBot="1">
      <c r="B127" s="742" t="s">
        <v>560</v>
      </c>
      <c r="C127" s="641">
        <f>+C128+C129</f>
        <v>0</v>
      </c>
      <c r="D127" s="642"/>
      <c r="E127" s="735"/>
      <c r="F127" s="639"/>
      <c r="G127" s="640"/>
      <c r="H127" s="743" t="s">
        <v>560</v>
      </c>
      <c r="I127" s="643">
        <f>SUM(J128:J132)</f>
        <v>0</v>
      </c>
      <c r="J127" s="644"/>
      <c r="K127" s="743" t="s">
        <v>560</v>
      </c>
      <c r="L127" s="643">
        <f>SUM(M128:M132)</f>
        <v>0</v>
      </c>
      <c r="M127" s="645"/>
      <c r="N127" s="744" t="s">
        <v>560</v>
      </c>
      <c r="O127" s="643">
        <f>SUM(P128:P139)</f>
        <v>0</v>
      </c>
      <c r="P127" s="644"/>
      <c r="Q127" s="743" t="s">
        <v>560</v>
      </c>
      <c r="R127" s="643">
        <f>SUM(S128:S141)</f>
        <v>0</v>
      </c>
      <c r="S127" s="645"/>
      <c r="T127" s="744" t="s">
        <v>560</v>
      </c>
      <c r="U127" s="643">
        <f>SUM(V128:V135)</f>
        <v>0</v>
      </c>
      <c r="V127" s="646"/>
    </row>
    <row r="128" spans="2:22" ht="12.45" customHeight="1">
      <c r="B128" s="745" t="s">
        <v>225</v>
      </c>
      <c r="C128" s="840">
        <f>SUM(D130:D156)</f>
        <v>0</v>
      </c>
      <c r="D128" s="841"/>
      <c r="E128" s="735"/>
      <c r="F128" s="639"/>
      <c r="G128" s="640"/>
      <c r="H128" s="746" t="s">
        <v>265</v>
      </c>
      <c r="I128" s="647">
        <v>150</v>
      </c>
      <c r="J128" s="648">
        <f>市郡別部数表!$J$162</f>
        <v>0</v>
      </c>
      <c r="K128" s="649" t="s">
        <v>318</v>
      </c>
      <c r="L128" s="647">
        <v>10</v>
      </c>
      <c r="M128" s="648">
        <f>市郡別部数表!$J$258</f>
        <v>0</v>
      </c>
      <c r="N128" s="649" t="s">
        <v>362</v>
      </c>
      <c r="O128" s="647">
        <v>710</v>
      </c>
      <c r="P128" s="648">
        <f>市郡別部数表!$J$334</f>
        <v>0</v>
      </c>
      <c r="Q128" s="649" t="s">
        <v>428</v>
      </c>
      <c r="R128" s="647">
        <v>260</v>
      </c>
      <c r="S128" s="650">
        <f>市郡別部数表!$J$429</f>
        <v>0</v>
      </c>
      <c r="T128" s="649" t="s">
        <v>466</v>
      </c>
      <c r="U128" s="647">
        <v>30</v>
      </c>
      <c r="V128" s="651">
        <f>市郡別部数表!$J$498</f>
        <v>0</v>
      </c>
    </row>
    <row r="129" spans="2:22" ht="12.45" customHeight="1" thickBot="1">
      <c r="B129" s="747" t="s">
        <v>227</v>
      </c>
      <c r="C129" s="851">
        <f>SUM(G125:G140)</f>
        <v>0</v>
      </c>
      <c r="D129" s="852"/>
      <c r="E129" s="735"/>
      <c r="F129" s="639"/>
      <c r="G129" s="640"/>
      <c r="H129" s="746" t="s">
        <v>267</v>
      </c>
      <c r="I129" s="647">
        <v>60</v>
      </c>
      <c r="J129" s="648">
        <f>市郡別部数表!$J$163</f>
        <v>0</v>
      </c>
      <c r="K129" s="649" t="s">
        <v>320</v>
      </c>
      <c r="L129" s="647">
        <v>10</v>
      </c>
      <c r="M129" s="648">
        <f>市郡別部数表!$J$259</f>
        <v>0</v>
      </c>
      <c r="N129" s="649" t="s">
        <v>357</v>
      </c>
      <c r="O129" s="647">
        <v>30</v>
      </c>
      <c r="P129" s="648">
        <f>市郡別部数表!$J$329</f>
        <v>0</v>
      </c>
      <c r="Q129" s="649" t="s">
        <v>411</v>
      </c>
      <c r="R129" s="647">
        <v>260</v>
      </c>
      <c r="S129" s="650">
        <f>市郡別部数表!$J$430</f>
        <v>0</v>
      </c>
      <c r="T129" s="649" t="s">
        <v>468</v>
      </c>
      <c r="U129" s="647">
        <v>10</v>
      </c>
      <c r="V129" s="651">
        <f>市郡別部数表!$J$499</f>
        <v>0</v>
      </c>
    </row>
    <row r="130" spans="2:22" ht="12.45" customHeight="1">
      <c r="B130" s="748" t="s">
        <v>177</v>
      </c>
      <c r="C130" s="654">
        <v>30</v>
      </c>
      <c r="D130" s="655">
        <f>市郡別部数表!$J$67</f>
        <v>0</v>
      </c>
      <c r="E130" s="746" t="s">
        <v>219</v>
      </c>
      <c r="F130" s="654">
        <v>50</v>
      </c>
      <c r="G130" s="655">
        <f>市郡別部数表!$J$96</f>
        <v>0</v>
      </c>
      <c r="H130" s="746" t="s">
        <v>269</v>
      </c>
      <c r="I130" s="647">
        <v>30</v>
      </c>
      <c r="J130" s="648">
        <f>市郡別部数表!$J$164</f>
        <v>0</v>
      </c>
      <c r="K130" s="656"/>
      <c r="L130" s="657"/>
      <c r="M130" s="658"/>
      <c r="N130" s="649" t="s">
        <v>363</v>
      </c>
      <c r="O130" s="647">
        <v>330</v>
      </c>
      <c r="P130" s="648">
        <f>市郡別部数表!$J$335</f>
        <v>0</v>
      </c>
      <c r="Q130" s="649" t="s">
        <v>413</v>
      </c>
      <c r="R130" s="647">
        <v>350</v>
      </c>
      <c r="S130" s="650">
        <f>市郡別部数表!$J$431</f>
        <v>0</v>
      </c>
      <c r="T130" s="649" t="s">
        <v>470</v>
      </c>
      <c r="U130" s="647">
        <v>30</v>
      </c>
      <c r="V130" s="651">
        <f>市郡別部数表!$J$500</f>
        <v>0</v>
      </c>
    </row>
    <row r="131" spans="2:22" ht="12.45" customHeight="1">
      <c r="B131" s="748" t="s">
        <v>174</v>
      </c>
      <c r="C131" s="654">
        <v>330</v>
      </c>
      <c r="D131" s="655">
        <f>市郡別部数表!$J$68</f>
        <v>0</v>
      </c>
      <c r="E131" s="746" t="s">
        <v>221</v>
      </c>
      <c r="F131" s="654">
        <v>30</v>
      </c>
      <c r="G131" s="655">
        <f>市郡別部数表!$J$97</f>
        <v>0</v>
      </c>
      <c r="H131" s="746"/>
      <c r="I131" s="647"/>
      <c r="J131" s="648"/>
      <c r="K131" s="656"/>
      <c r="L131" s="657"/>
      <c r="M131" s="658"/>
      <c r="N131" s="649"/>
      <c r="O131" s="652"/>
      <c r="P131" s="653"/>
      <c r="Q131" s="649" t="s">
        <v>423</v>
      </c>
      <c r="R131" s="647">
        <v>10</v>
      </c>
      <c r="S131" s="650">
        <f>市郡別部数表!$J$425</f>
        <v>0</v>
      </c>
      <c r="T131" s="649" t="s">
        <v>472</v>
      </c>
      <c r="U131" s="647">
        <v>30</v>
      </c>
      <c r="V131" s="651">
        <f>市郡別部数表!$J$501</f>
        <v>0</v>
      </c>
    </row>
    <row r="132" spans="2:22" ht="12.45" customHeight="1" thickBot="1">
      <c r="B132" s="748" t="s">
        <v>197</v>
      </c>
      <c r="C132" s="654">
        <v>180</v>
      </c>
      <c r="D132" s="655">
        <f>市郡別部数表!$J$69</f>
        <v>0</v>
      </c>
      <c r="E132" s="746" t="s">
        <v>223</v>
      </c>
      <c r="F132" s="654">
        <v>10</v>
      </c>
      <c r="G132" s="655">
        <f>市郡別部数表!$J$98</f>
        <v>0</v>
      </c>
      <c r="H132" s="749"/>
      <c r="I132" s="657"/>
      <c r="J132" s="658"/>
      <c r="K132" s="656"/>
      <c r="L132" s="657"/>
      <c r="M132" s="658"/>
      <c r="N132" s="649"/>
      <c r="O132" s="652"/>
      <c r="P132" s="653"/>
      <c r="Q132" s="649" t="s">
        <v>425</v>
      </c>
      <c r="R132" s="647">
        <v>20</v>
      </c>
      <c r="S132" s="650">
        <f>市郡別部数表!$J$426</f>
        <v>0</v>
      </c>
      <c r="T132" s="656"/>
      <c r="U132" s="657"/>
      <c r="V132" s="659"/>
    </row>
    <row r="133" spans="2:22" ht="12.45" customHeight="1">
      <c r="B133" s="748" t="s">
        <v>170</v>
      </c>
      <c r="C133" s="654">
        <v>60</v>
      </c>
      <c r="D133" s="655">
        <f>市郡別部数表!$J$70</f>
        <v>0</v>
      </c>
      <c r="E133" s="746"/>
      <c r="F133" s="639"/>
      <c r="G133" s="640"/>
      <c r="H133" s="729" t="s">
        <v>270</v>
      </c>
      <c r="I133" s="724"/>
      <c r="J133" s="724"/>
      <c r="K133" s="729" t="s">
        <v>561</v>
      </c>
      <c r="L133" s="724"/>
      <c r="M133" s="725"/>
      <c r="N133" s="660"/>
      <c r="O133" s="652"/>
      <c r="P133" s="653"/>
      <c r="Q133" s="649"/>
      <c r="R133" s="652"/>
      <c r="S133" s="673"/>
      <c r="T133" s="656"/>
      <c r="U133" s="657"/>
      <c r="V133" s="659"/>
    </row>
    <row r="134" spans="2:22" ht="12.45" customHeight="1">
      <c r="B134" s="748" t="s">
        <v>195</v>
      </c>
      <c r="C134" s="654">
        <v>570</v>
      </c>
      <c r="D134" s="655">
        <f>市郡別部数表!$J$71</f>
        <v>0</v>
      </c>
      <c r="E134" s="746"/>
      <c r="F134" s="639"/>
      <c r="G134" s="640"/>
      <c r="H134" s="736"/>
      <c r="I134" s="737">
        <f>SUM(I136:I138)</f>
        <v>160</v>
      </c>
      <c r="J134" s="738"/>
      <c r="K134" s="736"/>
      <c r="L134" s="737">
        <f>SUM(L136:L144)</f>
        <v>1000</v>
      </c>
      <c r="M134" s="739"/>
      <c r="N134" s="660"/>
      <c r="O134" s="652"/>
      <c r="P134" s="653"/>
      <c r="Q134" s="649"/>
      <c r="R134" s="652"/>
      <c r="S134" s="673"/>
      <c r="T134" s="656"/>
      <c r="U134" s="657"/>
      <c r="V134" s="659"/>
    </row>
    <row r="135" spans="2:22" ht="12.45" customHeight="1" thickBot="1">
      <c r="B135" s="748" t="s">
        <v>204</v>
      </c>
      <c r="C135" s="654">
        <v>50</v>
      </c>
      <c r="D135" s="655">
        <f>市郡別部数表!$J$72</f>
        <v>0</v>
      </c>
      <c r="E135" s="746"/>
      <c r="F135" s="639"/>
      <c r="G135" s="640"/>
      <c r="H135" s="743" t="s">
        <v>560</v>
      </c>
      <c r="I135" s="643">
        <f>SUM(J136:J138)</f>
        <v>0</v>
      </c>
      <c r="J135" s="644"/>
      <c r="K135" s="743" t="s">
        <v>560</v>
      </c>
      <c r="L135" s="643">
        <f>SUM(M136:M144)</f>
        <v>0</v>
      </c>
      <c r="M135" s="645"/>
      <c r="N135" s="660"/>
      <c r="O135" s="652"/>
      <c r="P135" s="653"/>
      <c r="Q135" s="649"/>
      <c r="R135" s="652"/>
      <c r="S135" s="673"/>
      <c r="T135" s="656"/>
      <c r="U135" s="657"/>
      <c r="V135" s="659"/>
    </row>
    <row r="136" spans="2:22" ht="12.45" customHeight="1">
      <c r="B136" s="748" t="s">
        <v>207</v>
      </c>
      <c r="C136" s="654">
        <v>200</v>
      </c>
      <c r="D136" s="655">
        <f>市郡別部数表!$J$73</f>
        <v>0</v>
      </c>
      <c r="E136" s="746"/>
      <c r="F136" s="639"/>
      <c r="G136" s="640"/>
      <c r="H136" s="746" t="s">
        <v>271</v>
      </c>
      <c r="I136" s="647">
        <v>160</v>
      </c>
      <c r="J136" s="648">
        <f>市郡別部数表!$J$176</f>
        <v>0</v>
      </c>
      <c r="K136" s="649" t="s">
        <v>322</v>
      </c>
      <c r="L136" s="647">
        <v>700</v>
      </c>
      <c r="M136" s="648">
        <f>市郡別部数表!$J$273</f>
        <v>0</v>
      </c>
      <c r="N136" s="649"/>
      <c r="O136" s="652"/>
      <c r="P136" s="653"/>
      <c r="Q136" s="649"/>
      <c r="R136" s="652"/>
      <c r="S136" s="673"/>
      <c r="T136" s="729" t="s">
        <v>562</v>
      </c>
      <c r="U136" s="724"/>
      <c r="V136" s="731"/>
    </row>
    <row r="137" spans="2:22" ht="12.45" customHeight="1">
      <c r="B137" s="748" t="s">
        <v>127</v>
      </c>
      <c r="C137" s="654">
        <v>310</v>
      </c>
      <c r="D137" s="655">
        <f>市郡別部数表!$J$74</f>
        <v>0</v>
      </c>
      <c r="E137" s="746"/>
      <c r="F137" s="639"/>
      <c r="G137" s="640"/>
      <c r="H137" s="746"/>
      <c r="I137" s="652"/>
      <c r="J137" s="653"/>
      <c r="K137" s="649" t="s">
        <v>328</v>
      </c>
      <c r="L137" s="647">
        <v>300</v>
      </c>
      <c r="M137" s="648">
        <f>市郡別部数表!$J$274</f>
        <v>0</v>
      </c>
      <c r="N137" s="649"/>
      <c r="O137" s="652"/>
      <c r="P137" s="653"/>
      <c r="Q137" s="649"/>
      <c r="R137" s="652"/>
      <c r="S137" s="673"/>
      <c r="T137" s="736"/>
      <c r="U137" s="737">
        <f>SUM(U139:U155)</f>
        <v>80</v>
      </c>
      <c r="V137" s="741"/>
    </row>
    <row r="138" spans="2:22" ht="12.45" customHeight="1" thickBot="1">
      <c r="B138" s="748" t="s">
        <v>210</v>
      </c>
      <c r="C138" s="654">
        <v>500</v>
      </c>
      <c r="D138" s="655">
        <f>市郡別部数表!$J$75</f>
        <v>0</v>
      </c>
      <c r="E138" s="746"/>
      <c r="F138" s="654"/>
      <c r="G138" s="655"/>
      <c r="H138" s="749"/>
      <c r="I138" s="657"/>
      <c r="J138" s="658"/>
      <c r="K138" s="649"/>
      <c r="L138" s="647"/>
      <c r="M138" s="648"/>
      <c r="N138" s="656"/>
      <c r="O138" s="657"/>
      <c r="P138" s="658"/>
      <c r="Q138" s="649"/>
      <c r="R138" s="652"/>
      <c r="S138" s="673"/>
      <c r="T138" s="743" t="s">
        <v>560</v>
      </c>
      <c r="U138" s="643">
        <f>SUM(V139:V155)</f>
        <v>0</v>
      </c>
      <c r="V138" s="646"/>
    </row>
    <row r="139" spans="2:22" ht="12.45" customHeight="1" thickBot="1">
      <c r="B139" s="748" t="s">
        <v>141</v>
      </c>
      <c r="C139" s="654">
        <v>360</v>
      </c>
      <c r="D139" s="655">
        <f>市郡別部数表!$J$76</f>
        <v>0</v>
      </c>
      <c r="E139" s="746"/>
      <c r="F139" s="654"/>
      <c r="G139" s="655"/>
      <c r="H139" s="729" t="s">
        <v>563</v>
      </c>
      <c r="I139" s="724"/>
      <c r="J139" s="725"/>
      <c r="K139" s="660"/>
      <c r="L139" s="652"/>
      <c r="M139" s="653"/>
      <c r="N139" s="656"/>
      <c r="O139" s="657"/>
      <c r="P139" s="658"/>
      <c r="Q139" s="649"/>
      <c r="R139" s="652"/>
      <c r="S139" s="673"/>
      <c r="T139" s="649" t="s">
        <v>482</v>
      </c>
      <c r="U139" s="647">
        <v>80</v>
      </c>
      <c r="V139" s="651">
        <f>市郡別部数表!$M$524</f>
        <v>0</v>
      </c>
    </row>
    <row r="140" spans="2:22" ht="12.45" customHeight="1" thickBot="1">
      <c r="B140" s="748" t="s">
        <v>211</v>
      </c>
      <c r="C140" s="654">
        <v>150</v>
      </c>
      <c r="D140" s="655">
        <f>市郡別部数表!$J$77</f>
        <v>0</v>
      </c>
      <c r="E140" s="746"/>
      <c r="F140" s="654"/>
      <c r="G140" s="655"/>
      <c r="H140" s="736"/>
      <c r="I140" s="737">
        <f>SUM(I142:I145)</f>
        <v>130</v>
      </c>
      <c r="J140" s="739"/>
      <c r="K140" s="660"/>
      <c r="L140" s="652"/>
      <c r="M140" s="653"/>
      <c r="N140" s="729" t="s">
        <v>564</v>
      </c>
      <c r="O140" s="724"/>
      <c r="P140" s="725"/>
      <c r="Q140" s="661"/>
      <c r="R140" s="657"/>
      <c r="S140" s="662"/>
      <c r="T140" s="656"/>
      <c r="U140" s="657"/>
      <c r="V140" s="659"/>
    </row>
    <row r="141" spans="2:22" ht="12.45" customHeight="1" thickBot="1">
      <c r="B141" s="748" t="s">
        <v>212</v>
      </c>
      <c r="C141" s="654">
        <v>550</v>
      </c>
      <c r="D141" s="655">
        <f>市郡別部数表!$J$78</f>
        <v>0</v>
      </c>
      <c r="E141" s="729" t="s">
        <v>565</v>
      </c>
      <c r="F141" s="724"/>
      <c r="G141" s="725"/>
      <c r="H141" s="744" t="s">
        <v>560</v>
      </c>
      <c r="I141" s="643">
        <f>SUM(J142:J145)</f>
        <v>0</v>
      </c>
      <c r="J141" s="645"/>
      <c r="K141" s="656"/>
      <c r="L141" s="657"/>
      <c r="M141" s="658"/>
      <c r="N141" s="736"/>
      <c r="O141" s="737">
        <f>SUM(O143:O157)</f>
        <v>2020</v>
      </c>
      <c r="P141" s="739"/>
      <c r="Q141" s="661"/>
      <c r="R141" s="657"/>
      <c r="S141" s="662"/>
      <c r="T141" s="656"/>
      <c r="U141" s="657"/>
      <c r="V141" s="659"/>
    </row>
    <row r="142" spans="2:22" ht="12.45" customHeight="1" thickBot="1">
      <c r="B142" s="748" t="s">
        <v>208</v>
      </c>
      <c r="C142" s="654">
        <v>440</v>
      </c>
      <c r="D142" s="655">
        <f>市郡別部数表!$J$79</f>
        <v>0</v>
      </c>
      <c r="E142" s="736"/>
      <c r="F142" s="737">
        <f>SUM(F144:F152)</f>
        <v>640</v>
      </c>
      <c r="G142" s="739"/>
      <c r="H142" s="735" t="s">
        <v>275</v>
      </c>
      <c r="I142" s="647">
        <v>80</v>
      </c>
      <c r="J142" s="648">
        <f>市郡別部数表!$J$186</f>
        <v>0</v>
      </c>
      <c r="K142" s="656"/>
      <c r="L142" s="657"/>
      <c r="M142" s="658"/>
      <c r="N142" s="743" t="s">
        <v>560</v>
      </c>
      <c r="O142" s="643">
        <f>SUM(P143:P157)</f>
        <v>0</v>
      </c>
      <c r="P142" s="644"/>
      <c r="Q142" s="729" t="s">
        <v>566</v>
      </c>
      <c r="R142" s="724"/>
      <c r="S142" s="725"/>
      <c r="T142" s="661"/>
      <c r="U142" s="657"/>
      <c r="V142" s="659"/>
    </row>
    <row r="143" spans="2:22" ht="12.45" customHeight="1" thickBot="1">
      <c r="B143" s="748" t="s">
        <v>213</v>
      </c>
      <c r="C143" s="654">
        <v>410</v>
      </c>
      <c r="D143" s="655">
        <f>市郡別部数表!$J$80</f>
        <v>0</v>
      </c>
      <c r="E143" s="743" t="s">
        <v>560</v>
      </c>
      <c r="F143" s="643">
        <f>SUM(G144:G152)</f>
        <v>0</v>
      </c>
      <c r="G143" s="645"/>
      <c r="H143" s="746" t="s">
        <v>277</v>
      </c>
      <c r="I143" s="647">
        <v>20</v>
      </c>
      <c r="J143" s="648">
        <f>市郡別部数表!$J$187</f>
        <v>0</v>
      </c>
      <c r="K143" s="656"/>
      <c r="L143" s="657"/>
      <c r="M143" s="658"/>
      <c r="N143" s="649" t="s">
        <v>385</v>
      </c>
      <c r="O143" s="647">
        <v>440</v>
      </c>
      <c r="P143" s="648">
        <f>市郡別部数表!$J$353</f>
        <v>0</v>
      </c>
      <c r="Q143" s="736"/>
      <c r="R143" s="737">
        <f>SUM(R145:R150)</f>
        <v>80</v>
      </c>
      <c r="S143" s="739"/>
      <c r="T143" s="661"/>
      <c r="U143" s="657"/>
      <c r="V143" s="659"/>
    </row>
    <row r="144" spans="2:22" ht="12.45" customHeight="1" thickBot="1">
      <c r="B144" s="748" t="s">
        <v>214</v>
      </c>
      <c r="C144" s="654">
        <v>630</v>
      </c>
      <c r="D144" s="655">
        <f>市郡別部数表!$J$81</f>
        <v>0</v>
      </c>
      <c r="E144" s="746" t="s">
        <v>235</v>
      </c>
      <c r="F144" s="654">
        <v>240</v>
      </c>
      <c r="G144" s="655">
        <f>市郡別部数表!$J$121</f>
        <v>0</v>
      </c>
      <c r="H144" s="746" t="s">
        <v>279</v>
      </c>
      <c r="I144" s="647">
        <v>30</v>
      </c>
      <c r="J144" s="648">
        <f>市郡別部数表!$J$188</f>
        <v>0</v>
      </c>
      <c r="K144" s="656"/>
      <c r="L144" s="657"/>
      <c r="M144" s="658"/>
      <c r="N144" s="649" t="s">
        <v>386</v>
      </c>
      <c r="O144" s="647">
        <v>360</v>
      </c>
      <c r="P144" s="648">
        <f>市郡別部数表!$J$354</f>
        <v>0</v>
      </c>
      <c r="Q144" s="743" t="s">
        <v>560</v>
      </c>
      <c r="R144" s="643">
        <f>SUM(S145:S150)</f>
        <v>0</v>
      </c>
      <c r="S144" s="645"/>
      <c r="T144" s="656"/>
      <c r="U144" s="657"/>
      <c r="V144" s="659"/>
    </row>
    <row r="145" spans="2:22" ht="12.45" customHeight="1" thickBot="1">
      <c r="B145" s="748" t="s">
        <v>215</v>
      </c>
      <c r="C145" s="654">
        <v>210</v>
      </c>
      <c r="D145" s="655">
        <f>市郡別部数表!$J$82</f>
        <v>0</v>
      </c>
      <c r="E145" s="746" t="s">
        <v>239</v>
      </c>
      <c r="F145" s="654">
        <v>360</v>
      </c>
      <c r="G145" s="655">
        <f>市郡別部数表!$J$122</f>
        <v>0</v>
      </c>
      <c r="H145" s="749"/>
      <c r="I145" s="657"/>
      <c r="J145" s="658"/>
      <c r="K145" s="656"/>
      <c r="L145" s="657"/>
      <c r="M145" s="658"/>
      <c r="N145" s="649" t="s">
        <v>387</v>
      </c>
      <c r="O145" s="647">
        <v>180</v>
      </c>
      <c r="P145" s="648">
        <f>市郡別部数表!$J$355</f>
        <v>0</v>
      </c>
      <c r="Q145" s="649" t="s">
        <v>432</v>
      </c>
      <c r="R145" s="647">
        <v>10</v>
      </c>
      <c r="S145" s="650">
        <f>市郡別部数表!$J$441</f>
        <v>0</v>
      </c>
      <c r="T145" s="656"/>
      <c r="U145" s="657"/>
      <c r="V145" s="659"/>
    </row>
    <row r="146" spans="2:22" ht="12.45" customHeight="1">
      <c r="B146" s="748" t="s">
        <v>110</v>
      </c>
      <c r="C146" s="654">
        <v>190</v>
      </c>
      <c r="D146" s="655">
        <f>市郡別部数表!$J$83</f>
        <v>0</v>
      </c>
      <c r="E146" s="746" t="s">
        <v>244</v>
      </c>
      <c r="F146" s="654">
        <v>10</v>
      </c>
      <c r="G146" s="655">
        <f>市郡別部数表!$J$118</f>
        <v>0</v>
      </c>
      <c r="H146" s="729" t="s">
        <v>567</v>
      </c>
      <c r="I146" s="724"/>
      <c r="J146" s="724"/>
      <c r="K146" s="729" t="s">
        <v>568</v>
      </c>
      <c r="L146" s="724"/>
      <c r="M146" s="725"/>
      <c r="N146" s="660" t="s">
        <v>371</v>
      </c>
      <c r="O146" s="647">
        <v>380</v>
      </c>
      <c r="P146" s="648">
        <f>市郡別部数表!$J$356</f>
        <v>0</v>
      </c>
      <c r="Q146" s="649" t="s">
        <v>434</v>
      </c>
      <c r="R146" s="647">
        <v>40</v>
      </c>
      <c r="S146" s="650">
        <f>市郡別部数表!$J$442</f>
        <v>0</v>
      </c>
      <c r="T146" s="656"/>
      <c r="U146" s="657"/>
      <c r="V146" s="659"/>
    </row>
    <row r="147" spans="2:22" ht="12.45" customHeight="1">
      <c r="B147" s="748" t="s">
        <v>216</v>
      </c>
      <c r="C147" s="654">
        <v>100</v>
      </c>
      <c r="D147" s="655">
        <f>市郡別部数表!$J$84</f>
        <v>0</v>
      </c>
      <c r="E147" s="746" t="s">
        <v>247</v>
      </c>
      <c r="F147" s="654">
        <v>30</v>
      </c>
      <c r="G147" s="655">
        <f>市郡別部数表!$J$119</f>
        <v>0</v>
      </c>
      <c r="H147" s="736"/>
      <c r="I147" s="737">
        <f>SUM(I149:I169)</f>
        <v>1300</v>
      </c>
      <c r="J147" s="738"/>
      <c r="K147" s="736"/>
      <c r="L147" s="737">
        <f>SUM(L149:L157)</f>
        <v>70</v>
      </c>
      <c r="M147" s="739"/>
      <c r="N147" s="660" t="s">
        <v>373</v>
      </c>
      <c r="O147" s="647">
        <v>440</v>
      </c>
      <c r="P147" s="648">
        <f>市郡別部数表!$J$357</f>
        <v>0</v>
      </c>
      <c r="Q147" s="649" t="s">
        <v>436</v>
      </c>
      <c r="R147" s="647">
        <v>20</v>
      </c>
      <c r="S147" s="650">
        <f>市郡別部数表!$J$443</f>
        <v>0</v>
      </c>
      <c r="T147" s="656"/>
      <c r="U147" s="657"/>
      <c r="V147" s="659"/>
    </row>
    <row r="148" spans="2:22" ht="12.45" customHeight="1" thickBot="1">
      <c r="B148" s="748"/>
      <c r="C148" s="654"/>
      <c r="D148" s="655"/>
      <c r="E148" s="746"/>
      <c r="F148" s="654"/>
      <c r="G148" s="655"/>
      <c r="H148" s="743" t="s">
        <v>560</v>
      </c>
      <c r="I148" s="643">
        <f>SUM(J149:J169)</f>
        <v>0</v>
      </c>
      <c r="J148" s="644"/>
      <c r="K148" s="743" t="s">
        <v>560</v>
      </c>
      <c r="L148" s="643">
        <f>SUM(M149:M157)</f>
        <v>0</v>
      </c>
      <c r="M148" s="645"/>
      <c r="N148" s="660" t="s">
        <v>388</v>
      </c>
      <c r="O148" s="647">
        <v>80</v>
      </c>
      <c r="P148" s="648">
        <f>市郡別部数表!$J$358</f>
        <v>0</v>
      </c>
      <c r="Q148" s="649" t="s">
        <v>438</v>
      </c>
      <c r="R148" s="647">
        <v>10</v>
      </c>
      <c r="S148" s="650">
        <f>市郡別部数表!$J$444</f>
        <v>0</v>
      </c>
      <c r="T148" s="656"/>
      <c r="U148" s="657"/>
      <c r="V148" s="659"/>
    </row>
    <row r="149" spans="2:22" ht="12.45" customHeight="1">
      <c r="B149" s="748"/>
      <c r="C149" s="654"/>
      <c r="D149" s="655"/>
      <c r="E149" s="746"/>
      <c r="F149" s="639"/>
      <c r="G149" s="640"/>
      <c r="H149" s="746" t="s">
        <v>307</v>
      </c>
      <c r="I149" s="647">
        <v>220</v>
      </c>
      <c r="J149" s="648">
        <f>市郡別部数表!$J$231</f>
        <v>0</v>
      </c>
      <c r="K149" s="649" t="s">
        <v>334</v>
      </c>
      <c r="L149" s="647">
        <v>30</v>
      </c>
      <c r="M149" s="648">
        <f>市郡別部数表!$J$283</f>
        <v>0</v>
      </c>
      <c r="N149" s="649" t="s">
        <v>389</v>
      </c>
      <c r="O149" s="647">
        <v>70</v>
      </c>
      <c r="P149" s="648">
        <f>市郡別部数表!$J$359</f>
        <v>0</v>
      </c>
      <c r="Q149" s="656"/>
      <c r="R149" s="657"/>
      <c r="S149" s="662"/>
      <c r="T149" s="656"/>
      <c r="U149" s="657"/>
      <c r="V149" s="659"/>
    </row>
    <row r="150" spans="2:22" ht="12.45" customHeight="1" thickBot="1">
      <c r="B150" s="748" t="s">
        <v>156</v>
      </c>
      <c r="C150" s="654">
        <v>10</v>
      </c>
      <c r="D150" s="655">
        <f>市郡別部数表!$J$34</f>
        <v>0</v>
      </c>
      <c r="E150" s="746"/>
      <c r="F150" s="639"/>
      <c r="G150" s="640"/>
      <c r="H150" s="746" t="s">
        <v>308</v>
      </c>
      <c r="I150" s="654">
        <v>200</v>
      </c>
      <c r="J150" s="655">
        <f>市郡別部数表!$J$232</f>
        <v>0</v>
      </c>
      <c r="K150" s="649" t="s">
        <v>336</v>
      </c>
      <c r="L150" s="647">
        <v>20</v>
      </c>
      <c r="M150" s="648">
        <f>市郡別部数表!$J$284</f>
        <v>0</v>
      </c>
      <c r="N150" s="649" t="s">
        <v>382</v>
      </c>
      <c r="O150" s="647">
        <v>70</v>
      </c>
      <c r="P150" s="648">
        <f>市郡別部数表!$J$350</f>
        <v>0</v>
      </c>
      <c r="Q150" s="656"/>
      <c r="R150" s="657"/>
      <c r="S150" s="662"/>
      <c r="T150" s="656"/>
      <c r="U150" s="657"/>
      <c r="V150" s="659"/>
    </row>
    <row r="151" spans="2:22" ht="12.45" customHeight="1">
      <c r="B151" s="748" t="s">
        <v>158</v>
      </c>
      <c r="C151" s="654">
        <v>10</v>
      </c>
      <c r="D151" s="655">
        <f>市郡別部数表!$J$35</f>
        <v>0</v>
      </c>
      <c r="E151" s="749"/>
      <c r="F151" s="663"/>
      <c r="G151" s="664"/>
      <c r="H151" s="746" t="s">
        <v>309</v>
      </c>
      <c r="I151" s="654">
        <v>600</v>
      </c>
      <c r="J151" s="655">
        <f>市郡別部数表!$J$233</f>
        <v>0</v>
      </c>
      <c r="K151" s="649" t="s">
        <v>337</v>
      </c>
      <c r="L151" s="647">
        <v>20</v>
      </c>
      <c r="M151" s="648">
        <f>市郡別部数表!$J$286</f>
        <v>0</v>
      </c>
      <c r="N151" s="665"/>
      <c r="O151" s="654"/>
      <c r="P151" s="648"/>
      <c r="Q151" s="729" t="s">
        <v>569</v>
      </c>
      <c r="R151" s="724"/>
      <c r="S151" s="725"/>
      <c r="T151" s="661"/>
      <c r="U151" s="657"/>
      <c r="V151" s="659"/>
    </row>
    <row r="152" spans="2:22" ht="12.45" customHeight="1" thickBot="1">
      <c r="B152" s="748" t="s">
        <v>179</v>
      </c>
      <c r="C152" s="654">
        <v>80</v>
      </c>
      <c r="D152" s="655">
        <f>市郡別部数表!$J$47</f>
        <v>0</v>
      </c>
      <c r="E152" s="749"/>
      <c r="F152" s="663"/>
      <c r="G152" s="664"/>
      <c r="H152" s="746" t="s">
        <v>292</v>
      </c>
      <c r="I152" s="654">
        <v>220</v>
      </c>
      <c r="J152" s="655">
        <f>市郡別部数表!$J$234</f>
        <v>0</v>
      </c>
      <c r="K152" s="665"/>
      <c r="L152" s="639"/>
      <c r="M152" s="640"/>
      <c r="N152" s="665"/>
      <c r="O152" s="639"/>
      <c r="P152" s="653"/>
      <c r="Q152" s="736"/>
      <c r="R152" s="737">
        <f>SUM(R154:R158)</f>
        <v>90</v>
      </c>
      <c r="S152" s="739"/>
      <c r="T152" s="661"/>
      <c r="U152" s="657"/>
      <c r="V152" s="659"/>
    </row>
    <row r="153" spans="2:22" ht="12.45" customHeight="1" thickBot="1">
      <c r="B153" s="748" t="s">
        <v>182</v>
      </c>
      <c r="C153" s="654">
        <v>30</v>
      </c>
      <c r="D153" s="655">
        <f>市郡別部数表!$J$48</f>
        <v>0</v>
      </c>
      <c r="E153" s="729" t="s">
        <v>570</v>
      </c>
      <c r="F153" s="724"/>
      <c r="G153" s="725"/>
      <c r="H153" s="735" t="s">
        <v>293</v>
      </c>
      <c r="I153" s="654">
        <v>30</v>
      </c>
      <c r="J153" s="655">
        <f>市郡別部数表!$J$218</f>
        <v>0</v>
      </c>
      <c r="K153" s="649"/>
      <c r="L153" s="652"/>
      <c r="M153" s="653"/>
      <c r="N153" s="665"/>
      <c r="O153" s="639"/>
      <c r="P153" s="653"/>
      <c r="Q153" s="743" t="s">
        <v>560</v>
      </c>
      <c r="R153" s="643">
        <f>SUM(S154:S158)</f>
        <v>0</v>
      </c>
      <c r="S153" s="645"/>
      <c r="T153" s="656"/>
      <c r="U153" s="657"/>
      <c r="V153" s="659"/>
    </row>
    <row r="154" spans="2:22" ht="12.45" customHeight="1">
      <c r="B154" s="748" t="s">
        <v>185</v>
      </c>
      <c r="C154" s="654">
        <v>40</v>
      </c>
      <c r="D154" s="655">
        <f>市郡別部数表!$J$49</f>
        <v>0</v>
      </c>
      <c r="E154" s="736"/>
      <c r="F154" s="737">
        <f>SUM(F156:F162)</f>
        <v>80</v>
      </c>
      <c r="G154" s="739"/>
      <c r="H154" s="735" t="s">
        <v>296</v>
      </c>
      <c r="I154" s="654">
        <v>20</v>
      </c>
      <c r="J154" s="655">
        <f>市郡別部数表!$J$219</f>
        <v>0</v>
      </c>
      <c r="K154" s="656"/>
      <c r="L154" s="657"/>
      <c r="M154" s="658"/>
      <c r="N154" s="665"/>
      <c r="O154" s="639"/>
      <c r="P154" s="653"/>
      <c r="Q154" s="649" t="s">
        <v>441</v>
      </c>
      <c r="R154" s="647">
        <v>10</v>
      </c>
      <c r="S154" s="650">
        <f>市郡別部数表!$J$453</f>
        <v>0</v>
      </c>
      <c r="T154" s="656"/>
      <c r="U154" s="657"/>
      <c r="V154" s="659"/>
    </row>
    <row r="155" spans="2:22" ht="12.45" customHeight="1" thickBot="1">
      <c r="B155" s="748" t="s">
        <v>187</v>
      </c>
      <c r="C155" s="654">
        <v>10</v>
      </c>
      <c r="D155" s="655">
        <f>市郡別部数表!$J$50</f>
        <v>0</v>
      </c>
      <c r="E155" s="743" t="s">
        <v>560</v>
      </c>
      <c r="F155" s="643">
        <f>SUM(G156:G162)</f>
        <v>0</v>
      </c>
      <c r="G155" s="645"/>
      <c r="H155" s="746" t="s">
        <v>298</v>
      </c>
      <c r="I155" s="654">
        <v>10</v>
      </c>
      <c r="J155" s="655">
        <f>市郡別部数表!$J$220</f>
        <v>0</v>
      </c>
      <c r="K155" s="656"/>
      <c r="L155" s="657"/>
      <c r="M155" s="658"/>
      <c r="N155" s="665"/>
      <c r="O155" s="639"/>
      <c r="P155" s="653"/>
      <c r="Q155" s="649" t="s">
        <v>443</v>
      </c>
      <c r="R155" s="647">
        <v>70</v>
      </c>
      <c r="S155" s="650">
        <f>市郡別部数表!$J$454</f>
        <v>0</v>
      </c>
      <c r="T155" s="656"/>
      <c r="U155" s="657"/>
      <c r="V155" s="659"/>
    </row>
    <row r="156" spans="2:22" ht="12.45" customHeight="1">
      <c r="B156" s="748"/>
      <c r="C156" s="654"/>
      <c r="D156" s="655"/>
      <c r="E156" s="746" t="s">
        <v>251</v>
      </c>
      <c r="F156" s="654">
        <v>10</v>
      </c>
      <c r="G156" s="655">
        <f>市郡別部数表!$J$130</f>
        <v>0</v>
      </c>
      <c r="H156" s="746"/>
      <c r="I156" s="654"/>
      <c r="J156" s="655"/>
      <c r="K156" s="656"/>
      <c r="L156" s="657"/>
      <c r="M156" s="658"/>
      <c r="N156" s="666"/>
      <c r="O156" s="663"/>
      <c r="P156" s="664"/>
      <c r="Q156" s="665" t="s">
        <v>445</v>
      </c>
      <c r="R156" s="654">
        <v>10</v>
      </c>
      <c r="S156" s="667">
        <f>市郡別部数表!$J$455</f>
        <v>0</v>
      </c>
      <c r="T156" s="729" t="s">
        <v>571</v>
      </c>
      <c r="U156" s="724"/>
      <c r="V156" s="731"/>
    </row>
    <row r="157" spans="2:22" ht="12.45" customHeight="1" thickBot="1">
      <c r="B157" s="748"/>
      <c r="C157" s="654"/>
      <c r="D157" s="655"/>
      <c r="E157" s="746" t="s">
        <v>253</v>
      </c>
      <c r="F157" s="654">
        <v>20</v>
      </c>
      <c r="G157" s="655">
        <f>市郡別部数表!$J$131</f>
        <v>0</v>
      </c>
      <c r="H157" s="746"/>
      <c r="I157" s="639"/>
      <c r="J157" s="640"/>
      <c r="K157" s="666"/>
      <c r="L157" s="663"/>
      <c r="M157" s="664"/>
      <c r="N157" s="666"/>
      <c r="O157" s="663"/>
      <c r="P157" s="664"/>
      <c r="Q157" s="666"/>
      <c r="R157" s="663"/>
      <c r="S157" s="668"/>
      <c r="T157" s="736"/>
      <c r="U157" s="737">
        <f>SUM(U159:U175)</f>
        <v>70</v>
      </c>
      <c r="V157" s="741"/>
    </row>
    <row r="158" spans="2:22" ht="12.45" customHeight="1" thickBot="1">
      <c r="B158" s="748"/>
      <c r="C158" s="640"/>
      <c r="D158" s="640"/>
      <c r="E158" s="746" t="s">
        <v>255</v>
      </c>
      <c r="F158" s="654">
        <v>50</v>
      </c>
      <c r="G158" s="655">
        <f>市郡別部数表!$J$132</f>
        <v>0</v>
      </c>
      <c r="H158" s="746"/>
      <c r="I158" s="639"/>
      <c r="J158" s="640"/>
      <c r="K158" s="729" t="s">
        <v>339</v>
      </c>
      <c r="L158" s="724"/>
      <c r="M158" s="724"/>
      <c r="N158" s="729" t="s">
        <v>572</v>
      </c>
      <c r="O158" s="724"/>
      <c r="P158" s="725"/>
      <c r="Q158" s="669"/>
      <c r="R158" s="663"/>
      <c r="S158" s="668"/>
      <c r="T158" s="743" t="s">
        <v>560</v>
      </c>
      <c r="U158" s="643">
        <f>SUM(V159:V175)</f>
        <v>0</v>
      </c>
      <c r="V158" s="646"/>
    </row>
    <row r="159" spans="2:22" ht="12.45" customHeight="1">
      <c r="B159" s="748"/>
      <c r="C159" s="640"/>
      <c r="D159" s="640"/>
      <c r="E159" s="746"/>
      <c r="F159" s="654"/>
      <c r="G159" s="655"/>
      <c r="H159" s="746"/>
      <c r="I159" s="639"/>
      <c r="J159" s="640"/>
      <c r="K159" s="736"/>
      <c r="L159" s="737">
        <f>SUM(L161:L168)</f>
        <v>120</v>
      </c>
      <c r="M159" s="738"/>
      <c r="N159" s="736"/>
      <c r="O159" s="737">
        <f>SUM(O161:O168)</f>
        <v>150</v>
      </c>
      <c r="P159" s="739"/>
      <c r="Q159" s="730" t="s">
        <v>573</v>
      </c>
      <c r="R159" s="724"/>
      <c r="S159" s="725"/>
      <c r="T159" s="670" t="s">
        <v>514</v>
      </c>
      <c r="U159" s="654">
        <v>30</v>
      </c>
      <c r="V159" s="671">
        <f>市郡別部数表!$M$545</f>
        <v>0</v>
      </c>
    </row>
    <row r="160" spans="2:22" ht="12.45" customHeight="1" thickBot="1">
      <c r="B160" s="748"/>
      <c r="C160" s="640"/>
      <c r="D160" s="640"/>
      <c r="E160" s="746"/>
      <c r="F160" s="654"/>
      <c r="G160" s="655"/>
      <c r="H160" s="746"/>
      <c r="I160" s="639"/>
      <c r="J160" s="640"/>
      <c r="K160" s="743" t="s">
        <v>560</v>
      </c>
      <c r="L160" s="643">
        <f>SUM(M161:M168)</f>
        <v>0</v>
      </c>
      <c r="M160" s="644"/>
      <c r="N160" s="743" t="s">
        <v>560</v>
      </c>
      <c r="O160" s="643">
        <f>SUM(P161:P168)</f>
        <v>0</v>
      </c>
      <c r="P160" s="645"/>
      <c r="Q160" s="740"/>
      <c r="R160" s="737">
        <f>SUM(R162:R170)</f>
        <v>140</v>
      </c>
      <c r="S160" s="739"/>
      <c r="T160" s="670" t="s">
        <v>518</v>
      </c>
      <c r="U160" s="654">
        <v>10</v>
      </c>
      <c r="V160" s="671">
        <f>市郡別部数表!$M$546</f>
        <v>0</v>
      </c>
    </row>
    <row r="161" spans="2:22" ht="12.45" customHeight="1" thickBot="1">
      <c r="B161" s="748"/>
      <c r="C161" s="640"/>
      <c r="D161" s="640"/>
      <c r="E161" s="746"/>
      <c r="F161" s="639"/>
      <c r="G161" s="640"/>
      <c r="H161" s="746"/>
      <c r="I161" s="639"/>
      <c r="J161" s="640"/>
      <c r="K161" s="665" t="s">
        <v>340</v>
      </c>
      <c r="L161" s="654">
        <v>100</v>
      </c>
      <c r="M161" s="655">
        <f>市郡別部数表!$J$300</f>
        <v>0</v>
      </c>
      <c r="N161" s="665" t="s">
        <v>392</v>
      </c>
      <c r="O161" s="654">
        <v>60</v>
      </c>
      <c r="P161" s="655">
        <f>市郡別部数表!$J$370</f>
        <v>0</v>
      </c>
      <c r="Q161" s="743" t="s">
        <v>560</v>
      </c>
      <c r="R161" s="643">
        <f>SUM(S162:S170)</f>
        <v>0</v>
      </c>
      <c r="S161" s="645"/>
      <c r="T161" s="665" t="s">
        <v>522</v>
      </c>
      <c r="U161" s="654">
        <v>10</v>
      </c>
      <c r="V161" s="671">
        <f>市郡別部数表!$M$547</f>
        <v>0</v>
      </c>
    </row>
    <row r="162" spans="2:22" ht="12.45" customHeight="1" thickBot="1">
      <c r="B162" s="748"/>
      <c r="C162" s="640"/>
      <c r="D162" s="640"/>
      <c r="E162" s="749"/>
      <c r="F162" s="663"/>
      <c r="G162" s="664"/>
      <c r="H162" s="746"/>
      <c r="I162" s="639"/>
      <c r="J162" s="640"/>
      <c r="K162" s="665" t="s">
        <v>345</v>
      </c>
      <c r="L162" s="654">
        <v>20</v>
      </c>
      <c r="M162" s="655">
        <f>市郡別部数表!$J$297</f>
        <v>0</v>
      </c>
      <c r="N162" s="665" t="s">
        <v>394</v>
      </c>
      <c r="O162" s="654">
        <v>60</v>
      </c>
      <c r="P162" s="655">
        <f>市郡別部数表!$J$371</f>
        <v>0</v>
      </c>
      <c r="Q162" s="649" t="s">
        <v>448</v>
      </c>
      <c r="R162" s="647">
        <v>40</v>
      </c>
      <c r="S162" s="650">
        <f>市郡別部数表!$J$470</f>
        <v>0</v>
      </c>
      <c r="T162" s="665" t="s">
        <v>526</v>
      </c>
      <c r="U162" s="654">
        <v>10</v>
      </c>
      <c r="V162" s="671">
        <f>市郡別部数表!$M$548</f>
        <v>0</v>
      </c>
    </row>
    <row r="163" spans="2:22" ht="12.45" customHeight="1">
      <c r="B163" s="748"/>
      <c r="C163" s="640"/>
      <c r="D163" s="640"/>
      <c r="E163" s="729" t="s">
        <v>574</v>
      </c>
      <c r="F163" s="724"/>
      <c r="G163" s="725"/>
      <c r="H163" s="735"/>
      <c r="I163" s="639"/>
      <c r="J163" s="640"/>
      <c r="K163" s="665"/>
      <c r="L163" s="654"/>
      <c r="M163" s="655"/>
      <c r="N163" s="665" t="s">
        <v>396</v>
      </c>
      <c r="O163" s="654">
        <v>10</v>
      </c>
      <c r="P163" s="655">
        <f>市郡別部数表!$J$372</f>
        <v>0</v>
      </c>
      <c r="Q163" s="649" t="s">
        <v>449</v>
      </c>
      <c r="R163" s="647">
        <v>60</v>
      </c>
      <c r="S163" s="650">
        <f>市郡別部数表!$J$478</f>
        <v>0</v>
      </c>
      <c r="T163" s="665" t="s">
        <v>529</v>
      </c>
      <c r="U163" s="654">
        <v>10</v>
      </c>
      <c r="V163" s="671">
        <f>市郡別部数表!$M$549</f>
        <v>0</v>
      </c>
    </row>
    <row r="164" spans="2:22" ht="12.45" customHeight="1">
      <c r="B164" s="748"/>
      <c r="C164" s="640"/>
      <c r="D164" s="640"/>
      <c r="E164" s="736"/>
      <c r="F164" s="737">
        <f>SUM(F166:F175)</f>
        <v>70</v>
      </c>
      <c r="G164" s="739"/>
      <c r="H164" s="735"/>
      <c r="I164" s="639"/>
      <c r="J164" s="640"/>
      <c r="K164" s="665"/>
      <c r="L164" s="639"/>
      <c r="M164" s="640"/>
      <c r="N164" s="665" t="s">
        <v>398</v>
      </c>
      <c r="O164" s="654">
        <v>20</v>
      </c>
      <c r="P164" s="655">
        <f>市郡別部数表!$J$373</f>
        <v>0</v>
      </c>
      <c r="Q164" s="649" t="s">
        <v>452</v>
      </c>
      <c r="R164" s="647">
        <v>10</v>
      </c>
      <c r="S164" s="650">
        <f>市郡別部数表!$J$472</f>
        <v>0</v>
      </c>
      <c r="T164" s="665"/>
      <c r="U164" s="654"/>
      <c r="V164" s="671"/>
    </row>
    <row r="165" spans="2:22" ht="12.45" customHeight="1" thickBot="1">
      <c r="B165" s="750"/>
      <c r="C165" s="640"/>
      <c r="D165" s="640"/>
      <c r="E165" s="743" t="s">
        <v>560</v>
      </c>
      <c r="F165" s="643">
        <f>SUM(G166:G175)</f>
        <v>0</v>
      </c>
      <c r="G165" s="645"/>
      <c r="H165" s="746"/>
      <c r="I165" s="639"/>
      <c r="J165" s="640"/>
      <c r="K165" s="665"/>
      <c r="L165" s="639"/>
      <c r="M165" s="640"/>
      <c r="N165" s="665"/>
      <c r="O165" s="639"/>
      <c r="P165" s="640"/>
      <c r="Q165" s="649" t="s">
        <v>454</v>
      </c>
      <c r="R165" s="647">
        <v>10</v>
      </c>
      <c r="S165" s="650">
        <f>市郡別部数表!$J$473</f>
        <v>0</v>
      </c>
      <c r="T165" s="665"/>
      <c r="U165" s="639"/>
      <c r="V165" s="672"/>
    </row>
    <row r="166" spans="2:22" ht="12.45" customHeight="1">
      <c r="B166" s="750"/>
      <c r="C166" s="640"/>
      <c r="D166" s="640"/>
      <c r="E166" s="746" t="s">
        <v>258</v>
      </c>
      <c r="F166" s="654">
        <v>30</v>
      </c>
      <c r="G166" s="655">
        <f>市郡別部数表!$J$143</f>
        <v>0</v>
      </c>
      <c r="H166" s="746"/>
      <c r="I166" s="639"/>
      <c r="J166" s="640"/>
      <c r="K166" s="665"/>
      <c r="L166" s="639"/>
      <c r="M166" s="640"/>
      <c r="N166" s="666"/>
      <c r="O166" s="663"/>
      <c r="P166" s="664"/>
      <c r="Q166" s="649" t="s">
        <v>456</v>
      </c>
      <c r="R166" s="647">
        <v>10</v>
      </c>
      <c r="S166" s="650">
        <f>市郡別部数表!$J$474</f>
        <v>0</v>
      </c>
      <c r="T166" s="665"/>
      <c r="U166" s="639"/>
      <c r="V166" s="672"/>
    </row>
    <row r="167" spans="2:22" ht="12.45" customHeight="1">
      <c r="B167" s="750"/>
      <c r="C167" s="640"/>
      <c r="D167" s="640"/>
      <c r="E167" s="746" t="s">
        <v>260</v>
      </c>
      <c r="F167" s="654">
        <v>30</v>
      </c>
      <c r="G167" s="655">
        <f>市郡別部数表!$J$144</f>
        <v>0</v>
      </c>
      <c r="H167" s="746"/>
      <c r="I167" s="639"/>
      <c r="J167" s="640"/>
      <c r="K167" s="666"/>
      <c r="L167" s="663"/>
      <c r="M167" s="664"/>
      <c r="N167" s="666"/>
      <c r="O167" s="663"/>
      <c r="P167" s="664"/>
      <c r="Q167" s="649" t="s">
        <v>460</v>
      </c>
      <c r="R167" s="647">
        <v>10</v>
      </c>
      <c r="S167" s="650">
        <f>市郡別部数表!$J$476</f>
        <v>0</v>
      </c>
      <c r="T167" s="666"/>
      <c r="U167" s="663"/>
      <c r="V167" s="674"/>
    </row>
    <row r="168" spans="2:22" ht="12.45" customHeight="1" thickBot="1">
      <c r="B168" s="750"/>
      <c r="C168" s="640"/>
      <c r="D168" s="640"/>
      <c r="E168" s="746" t="s">
        <v>262</v>
      </c>
      <c r="F168" s="654">
        <v>10</v>
      </c>
      <c r="G168" s="655">
        <f>市郡別部数表!$J$145</f>
        <v>0</v>
      </c>
      <c r="H168" s="749"/>
      <c r="I168" s="663"/>
      <c r="J168" s="664"/>
      <c r="K168" s="666"/>
      <c r="L168" s="663"/>
      <c r="M168" s="664"/>
      <c r="N168" s="656"/>
      <c r="O168" s="657"/>
      <c r="P168" s="658"/>
      <c r="Q168" s="649"/>
      <c r="R168" s="652"/>
      <c r="S168" s="673"/>
      <c r="T168" s="666"/>
      <c r="U168" s="663"/>
      <c r="V168" s="674"/>
    </row>
    <row r="169" spans="2:22" ht="12.45" customHeight="1" thickBot="1">
      <c r="B169" s="750"/>
      <c r="C169" s="640"/>
      <c r="D169" s="640"/>
      <c r="E169" s="746"/>
      <c r="F169" s="640"/>
      <c r="G169" s="640"/>
      <c r="H169" s="749"/>
      <c r="I169" s="663"/>
      <c r="J169" s="664"/>
      <c r="K169" s="666"/>
      <c r="L169" s="663"/>
      <c r="M169" s="664"/>
      <c r="N169" s="729" t="s">
        <v>575</v>
      </c>
      <c r="O169" s="724"/>
      <c r="P169" s="725"/>
      <c r="Q169" s="669"/>
      <c r="R169" s="663"/>
      <c r="S169" s="668"/>
      <c r="T169" s="666"/>
      <c r="U169" s="663"/>
      <c r="V169" s="674"/>
    </row>
    <row r="170" spans="2:22" ht="12.45" customHeight="1" thickBot="1">
      <c r="B170" s="750"/>
      <c r="C170" s="640"/>
      <c r="D170" s="640"/>
      <c r="E170" s="746"/>
      <c r="F170" s="639"/>
      <c r="G170" s="640"/>
      <c r="H170" s="729" t="s">
        <v>576</v>
      </c>
      <c r="I170" s="724"/>
      <c r="J170" s="725"/>
      <c r="K170" s="730" t="s">
        <v>577</v>
      </c>
      <c r="L170" s="724"/>
      <c r="M170" s="725"/>
      <c r="N170" s="736"/>
      <c r="O170" s="737">
        <f>SUM(O172:O175)</f>
        <v>60</v>
      </c>
      <c r="P170" s="739"/>
      <c r="Q170" s="669"/>
      <c r="R170" s="663"/>
      <c r="S170" s="668"/>
      <c r="T170" s="666"/>
      <c r="U170" s="663"/>
      <c r="V170" s="674"/>
    </row>
    <row r="171" spans="2:22" ht="12.45" customHeight="1" thickBot="1">
      <c r="B171" s="750"/>
      <c r="C171" s="640"/>
      <c r="D171" s="640"/>
      <c r="E171" s="746"/>
      <c r="F171" s="639"/>
      <c r="G171" s="640"/>
      <c r="H171" s="736"/>
      <c r="I171" s="737">
        <f>SUM(I173:I175)</f>
        <v>710</v>
      </c>
      <c r="J171" s="739"/>
      <c r="K171" s="740"/>
      <c r="L171" s="737">
        <f>SUM(L173:L174)</f>
        <v>60</v>
      </c>
      <c r="M171" s="739"/>
      <c r="N171" s="743" t="s">
        <v>560</v>
      </c>
      <c r="O171" s="643">
        <f>SUM(P172:P175)</f>
        <v>0</v>
      </c>
      <c r="P171" s="644"/>
      <c r="Q171" s="729" t="s">
        <v>578</v>
      </c>
      <c r="R171" s="724"/>
      <c r="S171" s="725"/>
      <c r="T171" s="669"/>
      <c r="U171" s="663"/>
      <c r="V171" s="674"/>
    </row>
    <row r="172" spans="2:22" ht="12.45" customHeight="1" thickBot="1">
      <c r="B172" s="750"/>
      <c r="C172" s="640"/>
      <c r="D172" s="640"/>
      <c r="E172" s="746"/>
      <c r="F172" s="639"/>
      <c r="G172" s="640"/>
      <c r="H172" s="743" t="s">
        <v>560</v>
      </c>
      <c r="I172" s="643">
        <f>SUM(J173:J175)</f>
        <v>0</v>
      </c>
      <c r="J172" s="645"/>
      <c r="K172" s="743" t="s">
        <v>560</v>
      </c>
      <c r="L172" s="643">
        <f>SUM(M173:M174)</f>
        <v>0</v>
      </c>
      <c r="M172" s="645"/>
      <c r="N172" s="665" t="s">
        <v>401</v>
      </c>
      <c r="O172" s="654">
        <v>30</v>
      </c>
      <c r="P172" s="655">
        <f>市郡別部数表!$J$384</f>
        <v>0</v>
      </c>
      <c r="Q172" s="736"/>
      <c r="R172" s="737">
        <f>SUM(R174:R175)</f>
        <v>80</v>
      </c>
      <c r="S172" s="739"/>
      <c r="T172" s="669"/>
      <c r="U172" s="663"/>
      <c r="V172" s="674"/>
    </row>
    <row r="173" spans="2:22" ht="12.45" customHeight="1" thickBot="1">
      <c r="B173" s="750"/>
      <c r="C173" s="640"/>
      <c r="D173" s="640"/>
      <c r="E173" s="746"/>
      <c r="F173" s="639"/>
      <c r="G173" s="640"/>
      <c r="H173" s="746" t="s">
        <v>315</v>
      </c>
      <c r="I173" s="654">
        <v>710</v>
      </c>
      <c r="J173" s="655">
        <f>市郡別部数表!$J$247</f>
        <v>0</v>
      </c>
      <c r="K173" s="665" t="s">
        <v>348</v>
      </c>
      <c r="L173" s="654">
        <v>60</v>
      </c>
      <c r="M173" s="655">
        <f>市郡別部数表!$J$317</f>
        <v>0</v>
      </c>
      <c r="N173" s="665" t="s">
        <v>403</v>
      </c>
      <c r="O173" s="654">
        <v>20</v>
      </c>
      <c r="P173" s="655">
        <f>市郡別部数表!$J$385</f>
        <v>0</v>
      </c>
      <c r="Q173" s="743" t="s">
        <v>560</v>
      </c>
      <c r="R173" s="643">
        <f>SUM(S174:S175)</f>
        <v>0</v>
      </c>
      <c r="S173" s="645"/>
      <c r="T173" s="669"/>
      <c r="U173" s="663"/>
      <c r="V173" s="674"/>
    </row>
    <row r="174" spans="2:22" ht="12.45" customHeight="1">
      <c r="B174" s="750"/>
      <c r="C174" s="640"/>
      <c r="D174" s="640"/>
      <c r="E174" s="746"/>
      <c r="F174" s="639"/>
      <c r="G174" s="640"/>
      <c r="H174" s="746"/>
      <c r="I174" s="639"/>
      <c r="J174" s="640"/>
      <c r="K174" s="665"/>
      <c r="L174" s="639"/>
      <c r="M174" s="664"/>
      <c r="N174" s="665" t="s">
        <v>405</v>
      </c>
      <c r="O174" s="654">
        <v>10</v>
      </c>
      <c r="P174" s="655">
        <f>市郡別部数表!$J$386</f>
        <v>0</v>
      </c>
      <c r="Q174" s="665" t="s">
        <v>462</v>
      </c>
      <c r="R174" s="654">
        <v>80</v>
      </c>
      <c r="S174" s="667">
        <f>市郡別部数表!$J$490</f>
        <v>0</v>
      </c>
      <c r="T174" s="666"/>
      <c r="U174" s="663"/>
      <c r="V174" s="674"/>
    </row>
    <row r="175" spans="2:22" ht="12.45" customHeight="1" thickBot="1">
      <c r="B175" s="751"/>
      <c r="C175" s="675"/>
      <c r="D175" s="676"/>
      <c r="E175" s="754"/>
      <c r="F175" s="677"/>
      <c r="G175" s="678"/>
      <c r="H175" s="754"/>
      <c r="I175" s="679"/>
      <c r="J175" s="680"/>
      <c r="K175" s="681"/>
      <c r="L175" s="679"/>
      <c r="M175" s="680"/>
      <c r="N175" s="681"/>
      <c r="O175" s="679"/>
      <c r="P175" s="680"/>
      <c r="Q175" s="681"/>
      <c r="R175" s="679"/>
      <c r="S175" s="682"/>
      <c r="T175" s="681"/>
      <c r="U175" s="679"/>
      <c r="V175" s="683"/>
    </row>
    <row r="176" spans="2:22" s="717" customFormat="1" ht="12" customHeight="1">
      <c r="B176" s="755" t="s">
        <v>579</v>
      </c>
    </row>
    <row r="177" spans="2:22" s="717" customFormat="1" ht="12" customHeight="1">
      <c r="R177" s="759"/>
      <c r="S177" s="759"/>
      <c r="T177" s="853">
        <v>46082</v>
      </c>
      <c r="U177" s="854"/>
      <c r="V177" s="854"/>
    </row>
    <row r="178" spans="2:22" s="717" customFormat="1"/>
    <row r="179" spans="2:22" s="717" customFormat="1" ht="12" customHeight="1"/>
    <row r="181" spans="2:22" s="717" customFormat="1" ht="25.5" customHeight="1" thickBot="1">
      <c r="B181" s="842" t="s">
        <v>585</v>
      </c>
      <c r="C181" s="842"/>
      <c r="D181" s="842"/>
      <c r="E181" s="842"/>
      <c r="F181" s="842"/>
      <c r="G181" s="842"/>
      <c r="H181" s="842"/>
      <c r="I181" s="842"/>
      <c r="J181" s="842"/>
      <c r="K181" s="842"/>
      <c r="L181" s="842"/>
      <c r="M181" s="842"/>
      <c r="N181" s="842"/>
      <c r="O181" s="842"/>
      <c r="P181" s="842"/>
      <c r="Q181" s="842"/>
      <c r="R181" s="842"/>
      <c r="S181" s="842"/>
      <c r="T181" s="842"/>
      <c r="U181" s="842"/>
      <c r="V181" s="842"/>
    </row>
    <row r="182" spans="2:22" ht="12.45" customHeight="1">
      <c r="B182" s="707" t="s">
        <v>549</v>
      </c>
      <c r="C182" s="708"/>
      <c r="D182" s="708"/>
      <c r="E182" s="709" t="s">
        <v>64</v>
      </c>
      <c r="F182" s="710" t="s">
        <v>550</v>
      </c>
      <c r="G182" s="708"/>
      <c r="H182" s="710" t="s">
        <v>551</v>
      </c>
      <c r="I182" s="708"/>
      <c r="J182" s="711" t="s">
        <v>552</v>
      </c>
      <c r="K182" s="708"/>
      <c r="L182" s="708"/>
      <c r="M182" s="712"/>
      <c r="N182" s="712"/>
      <c r="O182" s="713" t="s">
        <v>553</v>
      </c>
      <c r="P182" s="714"/>
      <c r="Q182" s="714"/>
      <c r="R182" s="715"/>
      <c r="S182" s="716"/>
      <c r="T182" s="717"/>
      <c r="U182" s="717"/>
      <c r="V182" s="716"/>
    </row>
    <row r="183" spans="2:22" ht="21" customHeight="1" thickBot="1">
      <c r="B183" s="718"/>
      <c r="C183" s="719"/>
      <c r="D183" s="719"/>
      <c r="E183" s="720"/>
      <c r="F183" s="721">
        <f>$H$3+$H$63+$H$123+$H$183+$H$243+$H$303+$H$363+$H$423</f>
        <v>0</v>
      </c>
      <c r="G183" s="722"/>
      <c r="H183" s="721">
        <f>+C187+F203+F215+F225+I232+I208+I201+I195+I187+L187+L195+L208+L220+O231+O220+O202+O187+R187+R204+R213+R221+R233+U218+U198+U187+L232</f>
        <v>0</v>
      </c>
      <c r="I183" s="719"/>
      <c r="J183" s="843"/>
      <c r="K183" s="844"/>
      <c r="L183" s="844"/>
      <c r="M183" s="844"/>
      <c r="N183" s="845"/>
      <c r="O183" s="846"/>
      <c r="P183" s="844"/>
      <c r="Q183" s="844"/>
      <c r="R183" s="847"/>
      <c r="S183" s="848"/>
      <c r="T183" s="849"/>
      <c r="U183" s="849"/>
      <c r="V183" s="849"/>
    </row>
    <row r="184" spans="2:22" ht="6" customHeight="1" thickBot="1">
      <c r="B184" s="717"/>
      <c r="C184" s="717"/>
      <c r="D184" s="717"/>
      <c r="E184" s="717"/>
      <c r="F184" s="717"/>
      <c r="G184" s="717"/>
      <c r="H184" s="717"/>
      <c r="I184" s="717"/>
      <c r="J184" s="717"/>
      <c r="K184" s="717"/>
      <c r="L184" s="717"/>
      <c r="M184" s="717"/>
      <c r="N184" s="717"/>
      <c r="O184" s="717"/>
      <c r="P184" s="717"/>
      <c r="Q184" s="717"/>
      <c r="R184" s="717"/>
      <c r="S184" s="850"/>
      <c r="T184" s="850"/>
      <c r="U184" s="850"/>
      <c r="V184" s="850"/>
    </row>
    <row r="185" spans="2:22" ht="12.45" customHeight="1">
      <c r="B185" s="723" t="s">
        <v>554</v>
      </c>
      <c r="C185" s="724"/>
      <c r="D185" s="725"/>
      <c r="E185" s="726"/>
      <c r="F185" s="758"/>
      <c r="G185" s="638"/>
      <c r="H185" s="729" t="s">
        <v>555</v>
      </c>
      <c r="I185" s="724"/>
      <c r="J185" s="724"/>
      <c r="K185" s="729" t="s">
        <v>556</v>
      </c>
      <c r="L185" s="724"/>
      <c r="M185" s="725"/>
      <c r="N185" s="730" t="s">
        <v>583</v>
      </c>
      <c r="O185" s="724"/>
      <c r="P185" s="724"/>
      <c r="Q185" s="729" t="s">
        <v>558</v>
      </c>
      <c r="R185" s="724"/>
      <c r="S185" s="725"/>
      <c r="T185" s="730" t="s">
        <v>559</v>
      </c>
      <c r="U185" s="724"/>
      <c r="V185" s="731"/>
    </row>
    <row r="186" spans="2:22" ht="12.45" customHeight="1">
      <c r="B186" s="732"/>
      <c r="C186" s="733">
        <f>SUM(C190:C235)+SUM(F185:F200)</f>
        <v>630</v>
      </c>
      <c r="D186" s="734"/>
      <c r="E186" s="735"/>
      <c r="F186" s="639"/>
      <c r="G186" s="640"/>
      <c r="H186" s="736"/>
      <c r="I186" s="737">
        <f>SUM(I188:I192)</f>
        <v>70</v>
      </c>
      <c r="J186" s="738"/>
      <c r="K186" s="736"/>
      <c r="L186" s="737">
        <f>SUM(L188:L192)</f>
        <v>10</v>
      </c>
      <c r="M186" s="739"/>
      <c r="N186" s="740"/>
      <c r="O186" s="737">
        <f>SUM(O188:O199)</f>
        <v>80</v>
      </c>
      <c r="P186" s="738"/>
      <c r="Q186" s="736"/>
      <c r="R186" s="737">
        <f>SUM(R188:R201)</f>
        <v>120</v>
      </c>
      <c r="S186" s="739"/>
      <c r="T186" s="740"/>
      <c r="U186" s="737">
        <f>SUM(U188:U195)</f>
        <v>30</v>
      </c>
      <c r="V186" s="741"/>
    </row>
    <row r="187" spans="2:22" ht="12.45" customHeight="1" thickBot="1">
      <c r="B187" s="742" t="s">
        <v>560</v>
      </c>
      <c r="C187" s="641">
        <f>SUM(D190:D235)+SUM(G185:G200)</f>
        <v>0</v>
      </c>
      <c r="D187" s="642"/>
      <c r="E187" s="735"/>
      <c r="F187" s="639"/>
      <c r="G187" s="640"/>
      <c r="H187" s="743" t="s">
        <v>560</v>
      </c>
      <c r="I187" s="643">
        <f>SUM(J188:J192)</f>
        <v>0</v>
      </c>
      <c r="J187" s="644"/>
      <c r="K187" s="743" t="s">
        <v>560</v>
      </c>
      <c r="L187" s="643">
        <f>SUM(M188:M192)</f>
        <v>0</v>
      </c>
      <c r="M187" s="645"/>
      <c r="N187" s="744" t="s">
        <v>560</v>
      </c>
      <c r="O187" s="643">
        <f>SUM(P188:P199)</f>
        <v>0</v>
      </c>
      <c r="P187" s="644"/>
      <c r="Q187" s="743" t="s">
        <v>560</v>
      </c>
      <c r="R187" s="643">
        <f>SUM(S188:S201)</f>
        <v>0</v>
      </c>
      <c r="S187" s="645"/>
      <c r="T187" s="744" t="s">
        <v>560</v>
      </c>
      <c r="U187" s="643">
        <f>SUM(V188:V195)</f>
        <v>0</v>
      </c>
      <c r="V187" s="646"/>
    </row>
    <row r="188" spans="2:22" ht="12.45" customHeight="1">
      <c r="B188" s="745" t="s">
        <v>225</v>
      </c>
      <c r="C188" s="840">
        <f>SUM(D190:D235)</f>
        <v>0</v>
      </c>
      <c r="D188" s="841"/>
      <c r="E188" s="735"/>
      <c r="F188" s="639"/>
      <c r="G188" s="640"/>
      <c r="H188" s="746" t="s">
        <v>265</v>
      </c>
      <c r="I188" s="647">
        <v>50</v>
      </c>
      <c r="J188" s="648">
        <f>市郡別部数表!$P$162</f>
        <v>0</v>
      </c>
      <c r="K188" s="649" t="s">
        <v>320</v>
      </c>
      <c r="L188" s="647">
        <v>10</v>
      </c>
      <c r="M188" s="648">
        <f>市郡別部数表!$P$259</f>
        <v>0</v>
      </c>
      <c r="N188" s="649" t="s">
        <v>351</v>
      </c>
      <c r="O188" s="647">
        <v>10</v>
      </c>
      <c r="P188" s="648">
        <f>市郡別部数表!$P$326</f>
        <v>0</v>
      </c>
      <c r="Q188" s="649" t="s">
        <v>408</v>
      </c>
      <c r="R188" s="647">
        <v>40</v>
      </c>
      <c r="S188" s="650">
        <f>市郡別部数表!$P$418</f>
        <v>0</v>
      </c>
      <c r="T188" s="649" t="s">
        <v>466</v>
      </c>
      <c r="U188" s="647">
        <v>10</v>
      </c>
      <c r="V188" s="651">
        <f>市郡別部数表!$P$498</f>
        <v>0</v>
      </c>
    </row>
    <row r="189" spans="2:22" ht="12.45" customHeight="1" thickBot="1">
      <c r="B189" s="747" t="s">
        <v>227</v>
      </c>
      <c r="C189" s="851">
        <f>SUM(G185:G200)</f>
        <v>0</v>
      </c>
      <c r="D189" s="852"/>
      <c r="E189" s="735"/>
      <c r="F189" s="639"/>
      <c r="G189" s="640"/>
      <c r="H189" s="746" t="s">
        <v>267</v>
      </c>
      <c r="I189" s="647">
        <v>10</v>
      </c>
      <c r="J189" s="648">
        <f>市郡別部数表!$P$163</f>
        <v>0</v>
      </c>
      <c r="K189" s="649"/>
      <c r="L189" s="647"/>
      <c r="M189" s="648"/>
      <c r="N189" s="649" t="s">
        <v>353</v>
      </c>
      <c r="O189" s="647">
        <v>20</v>
      </c>
      <c r="P189" s="648">
        <f>市郡別部数表!$P$327</f>
        <v>0</v>
      </c>
      <c r="Q189" s="649" t="s">
        <v>410</v>
      </c>
      <c r="R189" s="647">
        <v>10</v>
      </c>
      <c r="S189" s="650">
        <f>市郡別部数表!$P$419</f>
        <v>0</v>
      </c>
      <c r="T189" s="649" t="s">
        <v>468</v>
      </c>
      <c r="U189" s="647">
        <v>10</v>
      </c>
      <c r="V189" s="651">
        <f>市郡別部数表!$P$499</f>
        <v>0</v>
      </c>
    </row>
    <row r="190" spans="2:22" ht="12.45" customHeight="1">
      <c r="B190" s="748" t="s">
        <v>93</v>
      </c>
      <c r="C190" s="654">
        <v>10</v>
      </c>
      <c r="D190" s="655">
        <f>市郡別部数表!$P$11</f>
        <v>0</v>
      </c>
      <c r="E190" s="746" t="s">
        <v>219</v>
      </c>
      <c r="F190" s="654">
        <v>10</v>
      </c>
      <c r="G190" s="655">
        <f>市郡別部数表!$P$96</f>
        <v>0</v>
      </c>
      <c r="H190" s="746" t="s">
        <v>269</v>
      </c>
      <c r="I190" s="647">
        <v>10</v>
      </c>
      <c r="J190" s="648">
        <f>市郡別部数表!$P$164</f>
        <v>0</v>
      </c>
      <c r="K190" s="656"/>
      <c r="L190" s="657"/>
      <c r="M190" s="658"/>
      <c r="N190" s="649" t="s">
        <v>355</v>
      </c>
      <c r="O190" s="647">
        <v>10</v>
      </c>
      <c r="P190" s="648">
        <f>市郡別部数表!$P$328</f>
        <v>0</v>
      </c>
      <c r="Q190" s="649" t="s">
        <v>412</v>
      </c>
      <c r="R190" s="647">
        <v>30</v>
      </c>
      <c r="S190" s="650">
        <f>市郡別部数表!$P$420</f>
        <v>0</v>
      </c>
      <c r="T190" s="649" t="s">
        <v>470</v>
      </c>
      <c r="U190" s="647">
        <v>10</v>
      </c>
      <c r="V190" s="651">
        <f>市郡別部数表!$P$500</f>
        <v>0</v>
      </c>
    </row>
    <row r="191" spans="2:22" ht="12.45" customHeight="1">
      <c r="B191" s="748" t="s">
        <v>97</v>
      </c>
      <c r="C191" s="654">
        <v>10</v>
      </c>
      <c r="D191" s="655">
        <f>市郡別部数表!$P$12</f>
        <v>0</v>
      </c>
      <c r="E191" s="746"/>
      <c r="F191" s="654"/>
      <c r="G191" s="655"/>
      <c r="H191" s="746"/>
      <c r="I191" s="652"/>
      <c r="J191" s="653"/>
      <c r="K191" s="656"/>
      <c r="L191" s="657"/>
      <c r="M191" s="658"/>
      <c r="N191" s="649" t="s">
        <v>359</v>
      </c>
      <c r="O191" s="647">
        <v>10</v>
      </c>
      <c r="P191" s="648">
        <f>市郡別部数表!$P$330</f>
        <v>0</v>
      </c>
      <c r="Q191" s="649" t="s">
        <v>414</v>
      </c>
      <c r="R191" s="647">
        <v>10</v>
      </c>
      <c r="S191" s="650">
        <f>市郡別部数表!$P$421</f>
        <v>0</v>
      </c>
      <c r="T191" s="649"/>
      <c r="U191" s="647"/>
      <c r="V191" s="651"/>
    </row>
    <row r="192" spans="2:22" ht="12.45" customHeight="1" thickBot="1">
      <c r="B192" s="748" t="s">
        <v>99</v>
      </c>
      <c r="C192" s="654">
        <v>30</v>
      </c>
      <c r="D192" s="655">
        <f>市郡別部数表!$P$13</f>
        <v>0</v>
      </c>
      <c r="E192" s="746"/>
      <c r="F192" s="639"/>
      <c r="G192" s="640"/>
      <c r="H192" s="749"/>
      <c r="I192" s="657"/>
      <c r="J192" s="658"/>
      <c r="K192" s="656"/>
      <c r="L192" s="657"/>
      <c r="M192" s="658"/>
      <c r="N192" s="649" t="s">
        <v>361</v>
      </c>
      <c r="O192" s="647">
        <v>30</v>
      </c>
      <c r="P192" s="648">
        <f>市郡別部数表!$P$331</f>
        <v>0</v>
      </c>
      <c r="Q192" s="649" t="s">
        <v>418</v>
      </c>
      <c r="R192" s="647">
        <v>10</v>
      </c>
      <c r="S192" s="650">
        <f>市郡別部数表!$P$423</f>
        <v>0</v>
      </c>
      <c r="T192" s="656"/>
      <c r="U192" s="657"/>
      <c r="V192" s="659"/>
    </row>
    <row r="193" spans="2:22" ht="12.45" customHeight="1">
      <c r="B193" s="748" t="s">
        <v>102</v>
      </c>
      <c r="C193" s="654">
        <v>10</v>
      </c>
      <c r="D193" s="655">
        <f>市郡別部数表!$P$14</f>
        <v>0</v>
      </c>
      <c r="E193" s="746"/>
      <c r="F193" s="639"/>
      <c r="G193" s="640"/>
      <c r="H193" s="729" t="s">
        <v>270</v>
      </c>
      <c r="I193" s="724"/>
      <c r="J193" s="724"/>
      <c r="K193" s="729" t="s">
        <v>561</v>
      </c>
      <c r="L193" s="724"/>
      <c r="M193" s="725"/>
      <c r="N193" s="660"/>
      <c r="O193" s="647"/>
      <c r="P193" s="648"/>
      <c r="Q193" s="649" t="s">
        <v>421</v>
      </c>
      <c r="R193" s="647">
        <v>10</v>
      </c>
      <c r="S193" s="650">
        <f>市郡別部数表!$P$424</f>
        <v>0</v>
      </c>
      <c r="T193" s="656"/>
      <c r="U193" s="657"/>
      <c r="V193" s="659"/>
    </row>
    <row r="194" spans="2:22" ht="12.45" customHeight="1">
      <c r="B194" s="748" t="s">
        <v>105</v>
      </c>
      <c r="C194" s="654">
        <v>10</v>
      </c>
      <c r="D194" s="655">
        <f>市郡別部数表!$P$15</f>
        <v>0</v>
      </c>
      <c r="E194" s="746"/>
      <c r="F194" s="639"/>
      <c r="G194" s="640"/>
      <c r="H194" s="736"/>
      <c r="I194" s="737">
        <f>SUM(I196:I198)</f>
        <v>10</v>
      </c>
      <c r="J194" s="738"/>
      <c r="K194" s="736"/>
      <c r="L194" s="737">
        <f>SUM(L196:L204)</f>
        <v>110</v>
      </c>
      <c r="M194" s="739"/>
      <c r="N194" s="660"/>
      <c r="O194" s="647"/>
      <c r="P194" s="648"/>
      <c r="Q194" s="649" t="s">
        <v>425</v>
      </c>
      <c r="R194" s="647">
        <v>10</v>
      </c>
      <c r="S194" s="650">
        <f>市郡別部数表!$P$426</f>
        <v>0</v>
      </c>
      <c r="T194" s="656"/>
      <c r="U194" s="657"/>
      <c r="V194" s="659"/>
    </row>
    <row r="195" spans="2:22" ht="12.45" customHeight="1" thickBot="1">
      <c r="B195" s="748" t="s">
        <v>112</v>
      </c>
      <c r="C195" s="654">
        <v>10</v>
      </c>
      <c r="D195" s="655">
        <f>市郡別部数表!$P$18</f>
        <v>0</v>
      </c>
      <c r="E195" s="746"/>
      <c r="F195" s="639"/>
      <c r="G195" s="640"/>
      <c r="H195" s="743" t="s">
        <v>560</v>
      </c>
      <c r="I195" s="643">
        <f>SUM(J196:J198)</f>
        <v>0</v>
      </c>
      <c r="J195" s="644"/>
      <c r="K195" s="743" t="s">
        <v>560</v>
      </c>
      <c r="L195" s="643">
        <f>SUM(M196:M204)</f>
        <v>0</v>
      </c>
      <c r="M195" s="645"/>
      <c r="N195" s="660"/>
      <c r="O195" s="647"/>
      <c r="P195" s="648"/>
      <c r="Q195" s="649"/>
      <c r="R195" s="647"/>
      <c r="S195" s="650"/>
      <c r="T195" s="656"/>
      <c r="U195" s="657"/>
      <c r="V195" s="659"/>
    </row>
    <row r="196" spans="2:22" ht="12.45" customHeight="1">
      <c r="B196" s="748" t="s">
        <v>115</v>
      </c>
      <c r="C196" s="654">
        <v>10</v>
      </c>
      <c r="D196" s="655">
        <f>市郡別部数表!$P$19</f>
        <v>0</v>
      </c>
      <c r="E196" s="746"/>
      <c r="F196" s="639"/>
      <c r="G196" s="640"/>
      <c r="H196" s="746" t="s">
        <v>272</v>
      </c>
      <c r="I196" s="647">
        <v>10</v>
      </c>
      <c r="J196" s="648">
        <f>市郡別部数表!$P$174</f>
        <v>0</v>
      </c>
      <c r="K196" s="649" t="s">
        <v>323</v>
      </c>
      <c r="L196" s="647">
        <v>50</v>
      </c>
      <c r="M196" s="648">
        <f>市郡別部数表!$P$267</f>
        <v>0</v>
      </c>
      <c r="N196" s="649"/>
      <c r="O196" s="652"/>
      <c r="P196" s="653"/>
      <c r="Q196" s="649"/>
      <c r="R196" s="652"/>
      <c r="S196" s="673"/>
      <c r="T196" s="729" t="s">
        <v>562</v>
      </c>
      <c r="U196" s="724"/>
      <c r="V196" s="731"/>
    </row>
    <row r="197" spans="2:22" ht="12.45" customHeight="1">
      <c r="B197" s="748" t="s">
        <v>118</v>
      </c>
      <c r="C197" s="654">
        <v>10</v>
      </c>
      <c r="D197" s="655">
        <f>市郡別部数表!$P$20</f>
        <v>0</v>
      </c>
      <c r="E197" s="746"/>
      <c r="F197" s="654"/>
      <c r="G197" s="655"/>
      <c r="H197" s="746"/>
      <c r="I197" s="652"/>
      <c r="J197" s="653"/>
      <c r="K197" s="649" t="s">
        <v>325</v>
      </c>
      <c r="L197" s="647">
        <v>20</v>
      </c>
      <c r="M197" s="648">
        <f>市郡別部数表!$P$268</f>
        <v>0</v>
      </c>
      <c r="N197" s="649"/>
      <c r="O197" s="652"/>
      <c r="P197" s="653"/>
      <c r="Q197" s="649"/>
      <c r="R197" s="652"/>
      <c r="S197" s="673"/>
      <c r="T197" s="736"/>
      <c r="U197" s="737">
        <f>SUM(U199:U215)</f>
        <v>20</v>
      </c>
      <c r="V197" s="741"/>
    </row>
    <row r="198" spans="2:22" ht="12.45" customHeight="1" thickBot="1">
      <c r="B198" s="748" t="s">
        <v>122</v>
      </c>
      <c r="C198" s="654">
        <v>30</v>
      </c>
      <c r="D198" s="655">
        <f>市郡別部数表!$P$21</f>
        <v>0</v>
      </c>
      <c r="E198" s="746"/>
      <c r="F198" s="654"/>
      <c r="G198" s="655"/>
      <c r="H198" s="749"/>
      <c r="I198" s="657"/>
      <c r="J198" s="658"/>
      <c r="K198" s="649" t="s">
        <v>327</v>
      </c>
      <c r="L198" s="647">
        <v>20</v>
      </c>
      <c r="M198" s="648">
        <f>市郡別部数表!$P$269</f>
        <v>0</v>
      </c>
      <c r="N198" s="656"/>
      <c r="O198" s="657"/>
      <c r="P198" s="658"/>
      <c r="Q198" s="649"/>
      <c r="R198" s="652"/>
      <c r="S198" s="673"/>
      <c r="T198" s="743" t="s">
        <v>560</v>
      </c>
      <c r="U198" s="643">
        <f>SUM(V199:V215)</f>
        <v>0</v>
      </c>
      <c r="V198" s="646"/>
    </row>
    <row r="199" spans="2:22" ht="12.45" customHeight="1" thickBot="1">
      <c r="B199" s="748" t="s">
        <v>125</v>
      </c>
      <c r="C199" s="654">
        <v>80</v>
      </c>
      <c r="D199" s="655">
        <f>市郡別部数表!$P$22</f>
        <v>0</v>
      </c>
      <c r="E199" s="746"/>
      <c r="F199" s="639"/>
      <c r="G199" s="640"/>
      <c r="H199" s="729" t="s">
        <v>563</v>
      </c>
      <c r="I199" s="724"/>
      <c r="J199" s="725"/>
      <c r="K199" s="660" t="s">
        <v>329</v>
      </c>
      <c r="L199" s="647">
        <v>10</v>
      </c>
      <c r="M199" s="648">
        <f>市郡別部数表!$P$270</f>
        <v>0</v>
      </c>
      <c r="N199" s="656"/>
      <c r="O199" s="657"/>
      <c r="P199" s="658"/>
      <c r="Q199" s="649"/>
      <c r="R199" s="652"/>
      <c r="S199" s="673"/>
      <c r="T199" s="649" t="s">
        <v>482</v>
      </c>
      <c r="U199" s="647">
        <v>20</v>
      </c>
      <c r="V199" s="651">
        <f>市郡別部数表!$P$532</f>
        <v>0</v>
      </c>
    </row>
    <row r="200" spans="2:22" ht="12.45" customHeight="1" thickBot="1">
      <c r="B200" s="748" t="s">
        <v>129</v>
      </c>
      <c r="C200" s="654">
        <v>40</v>
      </c>
      <c r="D200" s="655">
        <f>市郡別部数表!$P$23</f>
        <v>0</v>
      </c>
      <c r="E200" s="746"/>
      <c r="F200" s="639"/>
      <c r="G200" s="664"/>
      <c r="H200" s="736"/>
      <c r="I200" s="737">
        <f>SUM(I202:I205)</f>
        <v>30</v>
      </c>
      <c r="J200" s="739"/>
      <c r="K200" s="660" t="s">
        <v>331</v>
      </c>
      <c r="L200" s="647">
        <v>10</v>
      </c>
      <c r="M200" s="648">
        <f>市郡別部数表!$P$271</f>
        <v>0</v>
      </c>
      <c r="N200" s="729" t="s">
        <v>564</v>
      </c>
      <c r="O200" s="724"/>
      <c r="P200" s="725"/>
      <c r="Q200" s="661"/>
      <c r="R200" s="657"/>
      <c r="S200" s="662"/>
      <c r="T200" s="656"/>
      <c r="U200" s="657"/>
      <c r="V200" s="659"/>
    </row>
    <row r="201" spans="2:22" ht="12.45" customHeight="1" thickBot="1">
      <c r="B201" s="748" t="s">
        <v>133</v>
      </c>
      <c r="C201" s="654">
        <v>40</v>
      </c>
      <c r="D201" s="655">
        <f>市郡別部数表!$P$24</f>
        <v>0</v>
      </c>
      <c r="E201" s="729" t="s">
        <v>565</v>
      </c>
      <c r="F201" s="724"/>
      <c r="G201" s="725"/>
      <c r="H201" s="744" t="s">
        <v>560</v>
      </c>
      <c r="I201" s="643">
        <f>SUM(J202:J205)</f>
        <v>0</v>
      </c>
      <c r="J201" s="645"/>
      <c r="K201" s="656"/>
      <c r="L201" s="657"/>
      <c r="M201" s="658"/>
      <c r="N201" s="736"/>
      <c r="O201" s="737">
        <f>SUM(O203:O217)</f>
        <v>100</v>
      </c>
      <c r="P201" s="739"/>
      <c r="Q201" s="661"/>
      <c r="R201" s="657"/>
      <c r="S201" s="662"/>
      <c r="T201" s="656"/>
      <c r="U201" s="657"/>
      <c r="V201" s="659"/>
    </row>
    <row r="202" spans="2:22" ht="12.45" customHeight="1" thickBot="1">
      <c r="B202" s="748" t="s">
        <v>135</v>
      </c>
      <c r="C202" s="654">
        <v>20</v>
      </c>
      <c r="D202" s="655">
        <f>市郡別部数表!$P$25</f>
        <v>0</v>
      </c>
      <c r="E202" s="736"/>
      <c r="F202" s="737">
        <f>SUM(F204:F212)</f>
        <v>70</v>
      </c>
      <c r="G202" s="739"/>
      <c r="H202" s="735" t="s">
        <v>275</v>
      </c>
      <c r="I202" s="647">
        <v>20</v>
      </c>
      <c r="J202" s="648">
        <f>市郡別部数表!$P$186</f>
        <v>0</v>
      </c>
      <c r="K202" s="656"/>
      <c r="L202" s="657"/>
      <c r="M202" s="658"/>
      <c r="N202" s="743" t="s">
        <v>560</v>
      </c>
      <c r="O202" s="643">
        <f>SUM(P203:P217)</f>
        <v>0</v>
      </c>
      <c r="P202" s="644"/>
      <c r="Q202" s="729" t="s">
        <v>566</v>
      </c>
      <c r="R202" s="724"/>
      <c r="S202" s="725"/>
      <c r="T202" s="661"/>
      <c r="U202" s="657"/>
      <c r="V202" s="659"/>
    </row>
    <row r="203" spans="2:22" ht="12.45" customHeight="1" thickBot="1">
      <c r="B203" s="748" t="s">
        <v>137</v>
      </c>
      <c r="C203" s="654">
        <v>10</v>
      </c>
      <c r="D203" s="655">
        <f>市郡別部数表!$P$26</f>
        <v>0</v>
      </c>
      <c r="E203" s="743" t="s">
        <v>560</v>
      </c>
      <c r="F203" s="643">
        <f>SUM(G204:G212)</f>
        <v>0</v>
      </c>
      <c r="G203" s="645"/>
      <c r="H203" s="746" t="s">
        <v>279</v>
      </c>
      <c r="I203" s="647">
        <v>10</v>
      </c>
      <c r="J203" s="648">
        <f>市郡別部数表!$P$188</f>
        <v>0</v>
      </c>
      <c r="K203" s="656"/>
      <c r="L203" s="657"/>
      <c r="M203" s="658"/>
      <c r="N203" s="649" t="s">
        <v>366</v>
      </c>
      <c r="O203" s="647">
        <v>10</v>
      </c>
      <c r="P203" s="648">
        <f>市郡別部数表!$P$342</f>
        <v>0</v>
      </c>
      <c r="Q203" s="736"/>
      <c r="R203" s="737">
        <f>SUM(R205:R210)</f>
        <v>20</v>
      </c>
      <c r="S203" s="739"/>
      <c r="T203" s="661"/>
      <c r="U203" s="657"/>
      <c r="V203" s="659"/>
    </row>
    <row r="204" spans="2:22" ht="12.45" customHeight="1" thickBot="1">
      <c r="B204" s="748" t="s">
        <v>140</v>
      </c>
      <c r="C204" s="654">
        <v>10</v>
      </c>
      <c r="D204" s="655">
        <f>市郡別部数表!$P$27</f>
        <v>0</v>
      </c>
      <c r="E204" s="746" t="s">
        <v>236</v>
      </c>
      <c r="F204" s="654">
        <v>10</v>
      </c>
      <c r="G204" s="655">
        <f>市郡別部数表!$P$114</f>
        <v>0</v>
      </c>
      <c r="H204" s="746"/>
      <c r="I204" s="652"/>
      <c r="J204" s="653"/>
      <c r="K204" s="656"/>
      <c r="L204" s="657"/>
      <c r="M204" s="658"/>
      <c r="N204" s="649" t="s">
        <v>368</v>
      </c>
      <c r="O204" s="647">
        <v>10</v>
      </c>
      <c r="P204" s="648">
        <f>市郡別部数表!$P$343</f>
        <v>0</v>
      </c>
      <c r="Q204" s="743" t="s">
        <v>560</v>
      </c>
      <c r="R204" s="643">
        <f>SUM(S205:S210)</f>
        <v>0</v>
      </c>
      <c r="S204" s="645"/>
      <c r="T204" s="656"/>
      <c r="U204" s="657"/>
      <c r="V204" s="659"/>
    </row>
    <row r="205" spans="2:22" ht="12.45" customHeight="1" thickBot="1">
      <c r="B205" s="748" t="s">
        <v>142</v>
      </c>
      <c r="C205" s="654">
        <v>10</v>
      </c>
      <c r="D205" s="655">
        <f>市郡別部数表!$P$28</f>
        <v>0</v>
      </c>
      <c r="E205" s="746" t="s">
        <v>238</v>
      </c>
      <c r="F205" s="654">
        <v>10</v>
      </c>
      <c r="G205" s="655">
        <f>市郡別部数表!$P$115</f>
        <v>0</v>
      </c>
      <c r="H205" s="749"/>
      <c r="I205" s="657"/>
      <c r="J205" s="658"/>
      <c r="K205" s="656"/>
      <c r="L205" s="657"/>
      <c r="M205" s="658"/>
      <c r="N205" s="649" t="s">
        <v>370</v>
      </c>
      <c r="O205" s="647">
        <v>20</v>
      </c>
      <c r="P205" s="648">
        <f>市郡別部数表!$P$344</f>
        <v>0</v>
      </c>
      <c r="Q205" s="649" t="s">
        <v>434</v>
      </c>
      <c r="R205" s="647">
        <v>10</v>
      </c>
      <c r="S205" s="650">
        <f>市郡別部数表!$P$442</f>
        <v>0</v>
      </c>
      <c r="T205" s="656"/>
      <c r="U205" s="657"/>
      <c r="V205" s="659"/>
    </row>
    <row r="206" spans="2:22" ht="12.45" customHeight="1">
      <c r="B206" s="748" t="s">
        <v>144</v>
      </c>
      <c r="C206" s="654">
        <v>10</v>
      </c>
      <c r="D206" s="655">
        <f>市郡別部数表!$P$29</f>
        <v>0</v>
      </c>
      <c r="E206" s="746" t="s">
        <v>240</v>
      </c>
      <c r="F206" s="654">
        <v>10</v>
      </c>
      <c r="G206" s="655">
        <f>市郡別部数表!$P$116</f>
        <v>0</v>
      </c>
      <c r="H206" s="729" t="s">
        <v>567</v>
      </c>
      <c r="I206" s="724"/>
      <c r="J206" s="724"/>
      <c r="K206" s="729" t="s">
        <v>568</v>
      </c>
      <c r="L206" s="724"/>
      <c r="M206" s="725"/>
      <c r="N206" s="660" t="s">
        <v>372</v>
      </c>
      <c r="O206" s="647">
        <v>20</v>
      </c>
      <c r="P206" s="648">
        <f>市郡別部数表!$P$345</f>
        <v>0</v>
      </c>
      <c r="Q206" s="649" t="s">
        <v>436</v>
      </c>
      <c r="R206" s="647">
        <v>10</v>
      </c>
      <c r="S206" s="650">
        <f>市郡別部数表!$P$443</f>
        <v>0</v>
      </c>
      <c r="T206" s="656"/>
      <c r="U206" s="657"/>
      <c r="V206" s="659"/>
    </row>
    <row r="207" spans="2:22" ht="12.45" customHeight="1">
      <c r="B207" s="748" t="s">
        <v>146</v>
      </c>
      <c r="C207" s="654">
        <v>10</v>
      </c>
      <c r="D207" s="655">
        <f>市郡別部数表!$P$30</f>
        <v>0</v>
      </c>
      <c r="E207" s="746" t="s">
        <v>242</v>
      </c>
      <c r="F207" s="654">
        <v>10</v>
      </c>
      <c r="G207" s="655">
        <f>市郡別部数表!$P$117</f>
        <v>0</v>
      </c>
      <c r="H207" s="736"/>
      <c r="I207" s="737">
        <f>SUM(I209:I229)</f>
        <v>120</v>
      </c>
      <c r="J207" s="738"/>
      <c r="K207" s="736"/>
      <c r="L207" s="737">
        <f>SUM(L209:L217)</f>
        <v>30</v>
      </c>
      <c r="M207" s="739"/>
      <c r="N207" s="660" t="s">
        <v>374</v>
      </c>
      <c r="O207" s="647">
        <v>10</v>
      </c>
      <c r="P207" s="648">
        <f>市郡別部数表!$P$346</f>
        <v>0</v>
      </c>
      <c r="Q207" s="649"/>
      <c r="R207" s="647"/>
      <c r="S207" s="650"/>
      <c r="T207" s="656"/>
      <c r="U207" s="657"/>
      <c r="V207" s="659"/>
    </row>
    <row r="208" spans="2:22" ht="12.45" customHeight="1" thickBot="1">
      <c r="B208" s="748" t="s">
        <v>149</v>
      </c>
      <c r="C208" s="654">
        <v>20</v>
      </c>
      <c r="D208" s="655">
        <f>市郡別部数表!$P$31</f>
        <v>0</v>
      </c>
      <c r="E208" s="746" t="s">
        <v>244</v>
      </c>
      <c r="F208" s="654">
        <v>20</v>
      </c>
      <c r="G208" s="655">
        <f>市郡別部数表!$P$118</f>
        <v>0</v>
      </c>
      <c r="H208" s="743" t="s">
        <v>560</v>
      </c>
      <c r="I208" s="643">
        <f>SUM(J209:J229)</f>
        <v>0</v>
      </c>
      <c r="J208" s="644"/>
      <c r="K208" s="743" t="s">
        <v>560</v>
      </c>
      <c r="L208" s="643">
        <f>SUM(M209:M217)</f>
        <v>0</v>
      </c>
      <c r="M208" s="645"/>
      <c r="N208" s="660" t="s">
        <v>378</v>
      </c>
      <c r="O208" s="647">
        <v>10</v>
      </c>
      <c r="P208" s="648">
        <f>市郡別部数表!$P$348</f>
        <v>0</v>
      </c>
      <c r="Q208" s="649"/>
      <c r="R208" s="652"/>
      <c r="S208" s="673"/>
      <c r="T208" s="656"/>
      <c r="U208" s="657"/>
      <c r="V208" s="659"/>
    </row>
    <row r="209" spans="2:22" ht="12.45" customHeight="1">
      <c r="B209" s="748" t="s">
        <v>154</v>
      </c>
      <c r="C209" s="654">
        <v>10</v>
      </c>
      <c r="D209" s="655">
        <f>市郡別部数表!$P$33</f>
        <v>0</v>
      </c>
      <c r="E209" s="746" t="s">
        <v>247</v>
      </c>
      <c r="F209" s="654">
        <v>10</v>
      </c>
      <c r="G209" s="655">
        <f>市郡別部数表!$P$119</f>
        <v>0</v>
      </c>
      <c r="H209" s="746" t="s">
        <v>283</v>
      </c>
      <c r="I209" s="647">
        <v>40</v>
      </c>
      <c r="J209" s="648">
        <f>市郡別部数表!$P$213</f>
        <v>0</v>
      </c>
      <c r="K209" s="649" t="s">
        <v>334</v>
      </c>
      <c r="L209" s="647">
        <v>20</v>
      </c>
      <c r="M209" s="648">
        <f>市郡別部数表!$P$283</f>
        <v>0</v>
      </c>
      <c r="N209" s="649" t="s">
        <v>380</v>
      </c>
      <c r="O209" s="647">
        <v>10</v>
      </c>
      <c r="P209" s="648">
        <f>市郡別部数表!$P$349</f>
        <v>0</v>
      </c>
      <c r="Q209" s="656"/>
      <c r="R209" s="657"/>
      <c r="S209" s="662"/>
      <c r="T209" s="656"/>
      <c r="U209" s="657"/>
      <c r="V209" s="659"/>
    </row>
    <row r="210" spans="2:22" ht="12.45" customHeight="1" thickBot="1">
      <c r="B210" s="748" t="s">
        <v>159</v>
      </c>
      <c r="C210" s="654">
        <v>10</v>
      </c>
      <c r="D210" s="655">
        <f>市郡別部数表!$P$35</f>
        <v>0</v>
      </c>
      <c r="E210" s="746"/>
      <c r="F210" s="639"/>
      <c r="G210" s="640"/>
      <c r="H210" s="746" t="s">
        <v>285</v>
      </c>
      <c r="I210" s="654">
        <v>30</v>
      </c>
      <c r="J210" s="655">
        <f>市郡別部数表!$P$214</f>
        <v>0</v>
      </c>
      <c r="K210" s="649" t="s">
        <v>336</v>
      </c>
      <c r="L210" s="647">
        <v>10</v>
      </c>
      <c r="M210" s="648">
        <f>市郡別部数表!$P$284</f>
        <v>0</v>
      </c>
      <c r="N210" s="649" t="s">
        <v>382</v>
      </c>
      <c r="O210" s="647">
        <v>10</v>
      </c>
      <c r="P210" s="648">
        <f>市郡別部数表!$P$350</f>
        <v>0</v>
      </c>
      <c r="Q210" s="656"/>
      <c r="R210" s="657"/>
      <c r="S210" s="662"/>
      <c r="T210" s="656"/>
      <c r="U210" s="657"/>
      <c r="V210" s="659"/>
    </row>
    <row r="211" spans="2:22" ht="12.45" customHeight="1">
      <c r="B211" s="748" t="s">
        <v>163</v>
      </c>
      <c r="C211" s="654">
        <v>20</v>
      </c>
      <c r="D211" s="655">
        <f>市郡別部数表!$P$38</f>
        <v>0</v>
      </c>
      <c r="E211" s="749"/>
      <c r="F211" s="663"/>
      <c r="G211" s="664"/>
      <c r="H211" s="746" t="s">
        <v>287</v>
      </c>
      <c r="I211" s="654">
        <v>10</v>
      </c>
      <c r="J211" s="655">
        <f>市郡別部数表!$P$215</f>
        <v>0</v>
      </c>
      <c r="K211" s="649"/>
      <c r="L211" s="652"/>
      <c r="M211" s="653"/>
      <c r="N211" s="665"/>
      <c r="O211" s="654"/>
      <c r="P211" s="647"/>
      <c r="Q211" s="729" t="s">
        <v>569</v>
      </c>
      <c r="R211" s="724"/>
      <c r="S211" s="725"/>
      <c r="T211" s="661"/>
      <c r="U211" s="657"/>
      <c r="V211" s="659"/>
    </row>
    <row r="212" spans="2:22" ht="12.45" customHeight="1" thickBot="1">
      <c r="B212" s="748" t="s">
        <v>165</v>
      </c>
      <c r="C212" s="654">
        <v>20</v>
      </c>
      <c r="D212" s="655">
        <f>市郡別部数表!$P$39</f>
        <v>0</v>
      </c>
      <c r="E212" s="749"/>
      <c r="F212" s="663"/>
      <c r="G212" s="664"/>
      <c r="H212" s="746" t="s">
        <v>291</v>
      </c>
      <c r="I212" s="654">
        <v>10</v>
      </c>
      <c r="J212" s="655">
        <f>市郡別部数表!$P$217</f>
        <v>0</v>
      </c>
      <c r="K212" s="665"/>
      <c r="L212" s="639"/>
      <c r="M212" s="640"/>
      <c r="N212" s="665"/>
      <c r="O212" s="639"/>
      <c r="P212" s="653"/>
      <c r="Q212" s="736"/>
      <c r="R212" s="737">
        <f>SUM(R214:R218)</f>
        <v>20</v>
      </c>
      <c r="S212" s="739"/>
      <c r="T212" s="661"/>
      <c r="U212" s="657"/>
      <c r="V212" s="659"/>
    </row>
    <row r="213" spans="2:22" ht="12.45" customHeight="1" thickBot="1">
      <c r="B213" s="748" t="s">
        <v>167</v>
      </c>
      <c r="C213" s="654">
        <v>30</v>
      </c>
      <c r="D213" s="655">
        <f>市郡別部数表!$P$40</f>
        <v>0</v>
      </c>
      <c r="E213" s="729" t="s">
        <v>570</v>
      </c>
      <c r="F213" s="724"/>
      <c r="G213" s="725"/>
      <c r="H213" s="735" t="s">
        <v>294</v>
      </c>
      <c r="I213" s="654">
        <v>20</v>
      </c>
      <c r="J213" s="655">
        <f>市郡別部数表!$P$218</f>
        <v>0</v>
      </c>
      <c r="K213" s="649"/>
      <c r="L213" s="652"/>
      <c r="M213" s="653"/>
      <c r="N213" s="665"/>
      <c r="O213" s="639"/>
      <c r="P213" s="653"/>
      <c r="Q213" s="743" t="s">
        <v>560</v>
      </c>
      <c r="R213" s="643">
        <f>SUM(S214:S218)</f>
        <v>0</v>
      </c>
      <c r="S213" s="645"/>
      <c r="T213" s="656"/>
      <c r="U213" s="657"/>
      <c r="V213" s="659"/>
    </row>
    <row r="214" spans="2:22" ht="12.45" customHeight="1">
      <c r="B214" s="748" t="s">
        <v>169</v>
      </c>
      <c r="C214" s="654">
        <v>10</v>
      </c>
      <c r="D214" s="655">
        <f>市郡別部数表!$P$41</f>
        <v>0</v>
      </c>
      <c r="E214" s="736"/>
      <c r="F214" s="737">
        <f>SUM(F216:F222)</f>
        <v>20</v>
      </c>
      <c r="G214" s="739"/>
      <c r="H214" s="735" t="s">
        <v>298</v>
      </c>
      <c r="I214" s="654">
        <v>10</v>
      </c>
      <c r="J214" s="655">
        <f>市郡別部数表!$P$220</f>
        <v>0</v>
      </c>
      <c r="K214" s="656"/>
      <c r="L214" s="657"/>
      <c r="M214" s="658"/>
      <c r="N214" s="665"/>
      <c r="O214" s="639"/>
      <c r="P214" s="653"/>
      <c r="Q214" s="649" t="s">
        <v>443</v>
      </c>
      <c r="R214" s="647">
        <v>20</v>
      </c>
      <c r="S214" s="650">
        <f>市郡別部数表!$P$454</f>
        <v>0</v>
      </c>
      <c r="T214" s="656"/>
      <c r="U214" s="657"/>
      <c r="V214" s="659"/>
    </row>
    <row r="215" spans="2:22" ht="12.45" customHeight="1" thickBot="1">
      <c r="B215" s="748" t="s">
        <v>171</v>
      </c>
      <c r="C215" s="654">
        <v>20</v>
      </c>
      <c r="D215" s="655">
        <f>市郡別部数表!$P$42</f>
        <v>0</v>
      </c>
      <c r="E215" s="743" t="s">
        <v>560</v>
      </c>
      <c r="F215" s="643">
        <f>SUM(G216:G222)</f>
        <v>0</v>
      </c>
      <c r="G215" s="645"/>
      <c r="H215" s="746"/>
      <c r="I215" s="654"/>
      <c r="J215" s="655"/>
      <c r="K215" s="656"/>
      <c r="L215" s="657"/>
      <c r="M215" s="658"/>
      <c r="N215" s="665"/>
      <c r="O215" s="639"/>
      <c r="P215" s="653"/>
      <c r="Q215" s="649"/>
      <c r="R215" s="652"/>
      <c r="S215" s="673"/>
      <c r="T215" s="656"/>
      <c r="U215" s="657"/>
      <c r="V215" s="659"/>
    </row>
    <row r="216" spans="2:22" ht="12.45" customHeight="1">
      <c r="B216" s="748" t="s">
        <v>173</v>
      </c>
      <c r="C216" s="654">
        <v>50</v>
      </c>
      <c r="D216" s="655">
        <f>市郡別部数表!$P$43</f>
        <v>0</v>
      </c>
      <c r="E216" s="746" t="s">
        <v>251</v>
      </c>
      <c r="F216" s="654">
        <v>10</v>
      </c>
      <c r="G216" s="655">
        <f>市郡別部数表!$P$130</f>
        <v>0</v>
      </c>
      <c r="H216" s="746"/>
      <c r="I216" s="654"/>
      <c r="J216" s="655"/>
      <c r="K216" s="656"/>
      <c r="L216" s="657"/>
      <c r="M216" s="658"/>
      <c r="N216" s="666"/>
      <c r="O216" s="663"/>
      <c r="P216" s="664"/>
      <c r="Q216" s="665"/>
      <c r="R216" s="639"/>
      <c r="S216" s="760"/>
      <c r="T216" s="729" t="s">
        <v>571</v>
      </c>
      <c r="U216" s="724"/>
      <c r="V216" s="731"/>
    </row>
    <row r="217" spans="2:22" ht="12.45" customHeight="1" thickBot="1">
      <c r="B217" s="748" t="s">
        <v>175</v>
      </c>
      <c r="C217" s="654">
        <v>20</v>
      </c>
      <c r="D217" s="655">
        <f>市郡別部数表!$P$44</f>
        <v>0</v>
      </c>
      <c r="E217" s="746" t="s">
        <v>253</v>
      </c>
      <c r="F217" s="654">
        <v>10</v>
      </c>
      <c r="G217" s="655">
        <f>市郡別部数表!$P$131</f>
        <v>0</v>
      </c>
      <c r="H217" s="746"/>
      <c r="I217" s="639"/>
      <c r="J217" s="640"/>
      <c r="K217" s="666"/>
      <c r="L217" s="663"/>
      <c r="M217" s="664"/>
      <c r="N217" s="666"/>
      <c r="O217" s="663"/>
      <c r="P217" s="664"/>
      <c r="Q217" s="666"/>
      <c r="R217" s="663"/>
      <c r="S217" s="668"/>
      <c r="T217" s="736"/>
      <c r="U217" s="737">
        <f>SUM(U219:U235)</f>
        <v>0</v>
      </c>
      <c r="V217" s="741"/>
    </row>
    <row r="218" spans="2:22" ht="12.45" customHeight="1" thickBot="1">
      <c r="B218" s="748" t="s">
        <v>180</v>
      </c>
      <c r="C218" s="654">
        <v>10</v>
      </c>
      <c r="D218" s="655">
        <f>市郡別部数表!$P$47</f>
        <v>0</v>
      </c>
      <c r="E218" s="746"/>
      <c r="F218" s="654"/>
      <c r="G218" s="655"/>
      <c r="H218" s="746"/>
      <c r="I218" s="639"/>
      <c r="J218" s="640"/>
      <c r="K218" s="729" t="s">
        <v>339</v>
      </c>
      <c r="L218" s="724"/>
      <c r="M218" s="724"/>
      <c r="N218" s="729" t="s">
        <v>572</v>
      </c>
      <c r="O218" s="724"/>
      <c r="P218" s="725"/>
      <c r="Q218" s="669"/>
      <c r="R218" s="663"/>
      <c r="S218" s="668"/>
      <c r="T218" s="743" t="s">
        <v>560</v>
      </c>
      <c r="U218" s="643">
        <f>SUM(V219:V235)</f>
        <v>0</v>
      </c>
      <c r="V218" s="646"/>
    </row>
    <row r="219" spans="2:22" ht="12.45" customHeight="1">
      <c r="B219" s="748" t="s">
        <v>183</v>
      </c>
      <c r="C219" s="654">
        <v>10</v>
      </c>
      <c r="D219" s="655">
        <f>市郡別部数表!$P$48</f>
        <v>0</v>
      </c>
      <c r="E219" s="746"/>
      <c r="F219" s="639"/>
      <c r="G219" s="640"/>
      <c r="H219" s="746"/>
      <c r="I219" s="639"/>
      <c r="J219" s="640"/>
      <c r="K219" s="736"/>
      <c r="L219" s="737">
        <f>SUM(L221:L228)</f>
        <v>30</v>
      </c>
      <c r="M219" s="738"/>
      <c r="N219" s="736"/>
      <c r="O219" s="737">
        <f>SUM(O221:O228)</f>
        <v>20</v>
      </c>
      <c r="P219" s="739"/>
      <c r="Q219" s="730" t="s">
        <v>573</v>
      </c>
      <c r="R219" s="724"/>
      <c r="S219" s="725"/>
      <c r="T219" s="670"/>
      <c r="U219" s="654"/>
      <c r="V219" s="761"/>
    </row>
    <row r="220" spans="2:22" ht="12.45" customHeight="1" thickBot="1">
      <c r="B220" s="748"/>
      <c r="C220" s="654"/>
      <c r="D220" s="655"/>
      <c r="E220" s="746"/>
      <c r="F220" s="639"/>
      <c r="G220" s="640"/>
      <c r="H220" s="746"/>
      <c r="I220" s="639"/>
      <c r="J220" s="640"/>
      <c r="K220" s="743" t="s">
        <v>560</v>
      </c>
      <c r="L220" s="643">
        <f>SUM(M221:M228)</f>
        <v>0</v>
      </c>
      <c r="M220" s="644"/>
      <c r="N220" s="743" t="s">
        <v>560</v>
      </c>
      <c r="O220" s="643">
        <f>SUM(P221:P228)</f>
        <v>0</v>
      </c>
      <c r="P220" s="645"/>
      <c r="Q220" s="740"/>
      <c r="R220" s="737">
        <f>SUM(R222:R230)</f>
        <v>30</v>
      </c>
      <c r="S220" s="739"/>
      <c r="T220" s="670"/>
      <c r="U220" s="639"/>
      <c r="V220" s="672"/>
    </row>
    <row r="221" spans="2:22" ht="12.45" customHeight="1" thickBot="1">
      <c r="B221" s="748"/>
      <c r="C221" s="654"/>
      <c r="D221" s="655"/>
      <c r="E221" s="746"/>
      <c r="F221" s="639"/>
      <c r="G221" s="640"/>
      <c r="H221" s="746"/>
      <c r="I221" s="639"/>
      <c r="J221" s="640"/>
      <c r="K221" s="665" t="s">
        <v>341</v>
      </c>
      <c r="L221" s="654">
        <v>10</v>
      </c>
      <c r="M221" s="655">
        <f>市郡別部数表!$P$295</f>
        <v>0</v>
      </c>
      <c r="N221" s="665" t="s">
        <v>392</v>
      </c>
      <c r="O221" s="654">
        <v>10</v>
      </c>
      <c r="P221" s="655">
        <f>市郡別部数表!$P$370</f>
        <v>0</v>
      </c>
      <c r="Q221" s="743" t="s">
        <v>560</v>
      </c>
      <c r="R221" s="643">
        <f>SUM(S222:S230)</f>
        <v>0</v>
      </c>
      <c r="S221" s="645"/>
      <c r="T221" s="665"/>
      <c r="U221" s="639"/>
      <c r="V221" s="672"/>
    </row>
    <row r="222" spans="2:22" ht="12.45" customHeight="1" thickBot="1">
      <c r="B222" s="748"/>
      <c r="C222" s="654"/>
      <c r="D222" s="655"/>
      <c r="E222" s="749"/>
      <c r="F222" s="663"/>
      <c r="G222" s="664"/>
      <c r="H222" s="746"/>
      <c r="I222" s="639"/>
      <c r="J222" s="640"/>
      <c r="K222" s="665" t="s">
        <v>343</v>
      </c>
      <c r="L222" s="654">
        <v>10</v>
      </c>
      <c r="M222" s="655">
        <f>市郡別部数表!$P$296</f>
        <v>0</v>
      </c>
      <c r="N222" s="665" t="s">
        <v>394</v>
      </c>
      <c r="O222" s="654">
        <v>10</v>
      </c>
      <c r="P222" s="655">
        <f>市郡別部数表!$P$371</f>
        <v>0</v>
      </c>
      <c r="Q222" s="649" t="s">
        <v>448</v>
      </c>
      <c r="R222" s="647">
        <v>10</v>
      </c>
      <c r="S222" s="650">
        <f>市郡別部数表!$P$470</f>
        <v>0</v>
      </c>
      <c r="T222" s="665"/>
      <c r="U222" s="639"/>
      <c r="V222" s="672"/>
    </row>
    <row r="223" spans="2:22" ht="12.45" customHeight="1">
      <c r="B223" s="748"/>
      <c r="C223" s="654"/>
      <c r="D223" s="655"/>
      <c r="E223" s="729" t="s">
        <v>574</v>
      </c>
      <c r="F223" s="724"/>
      <c r="G223" s="725"/>
      <c r="H223" s="735"/>
      <c r="I223" s="639"/>
      <c r="J223" s="640"/>
      <c r="K223" s="665" t="s">
        <v>345</v>
      </c>
      <c r="L223" s="654">
        <v>10</v>
      </c>
      <c r="M223" s="655">
        <f>市郡別部数表!$P$297</f>
        <v>0</v>
      </c>
      <c r="N223" s="665"/>
      <c r="O223" s="654"/>
      <c r="P223" s="655"/>
      <c r="Q223" s="649" t="s">
        <v>450</v>
      </c>
      <c r="R223" s="647">
        <v>10</v>
      </c>
      <c r="S223" s="650">
        <f>市郡別部数表!$P$471</f>
        <v>0</v>
      </c>
      <c r="T223" s="665"/>
      <c r="U223" s="639"/>
      <c r="V223" s="672"/>
    </row>
    <row r="224" spans="2:22" ht="12.45" customHeight="1">
      <c r="B224" s="748"/>
      <c r="C224" s="654"/>
      <c r="D224" s="655"/>
      <c r="E224" s="736"/>
      <c r="F224" s="737">
        <f>SUM(F226:F235)</f>
        <v>50</v>
      </c>
      <c r="G224" s="739"/>
      <c r="H224" s="735"/>
      <c r="I224" s="639"/>
      <c r="J224" s="640"/>
      <c r="K224" s="665"/>
      <c r="L224" s="654"/>
      <c r="M224" s="655"/>
      <c r="N224" s="665"/>
      <c r="O224" s="639"/>
      <c r="P224" s="640"/>
      <c r="Q224" s="649" t="s">
        <v>454</v>
      </c>
      <c r="R224" s="647">
        <v>10</v>
      </c>
      <c r="S224" s="650">
        <f>市郡別部数表!$P$473</f>
        <v>0</v>
      </c>
      <c r="T224" s="665"/>
      <c r="U224" s="639"/>
      <c r="V224" s="672"/>
    </row>
    <row r="225" spans="2:22" ht="12.45" customHeight="1" thickBot="1">
      <c r="B225" s="750"/>
      <c r="C225" s="654"/>
      <c r="D225" s="655"/>
      <c r="E225" s="743" t="s">
        <v>560</v>
      </c>
      <c r="F225" s="643">
        <f>SUM(G226:G235)</f>
        <v>0</v>
      </c>
      <c r="G225" s="645"/>
      <c r="H225" s="746"/>
      <c r="I225" s="639"/>
      <c r="J225" s="640"/>
      <c r="K225" s="665"/>
      <c r="L225" s="639"/>
      <c r="M225" s="640"/>
      <c r="N225" s="665"/>
      <c r="O225" s="639"/>
      <c r="P225" s="640"/>
      <c r="Q225" s="649"/>
      <c r="R225" s="647"/>
      <c r="S225" s="650"/>
      <c r="T225" s="665"/>
      <c r="U225" s="639"/>
      <c r="V225" s="672"/>
    </row>
    <row r="226" spans="2:22" ht="12.45" customHeight="1">
      <c r="B226" s="750"/>
      <c r="C226" s="654"/>
      <c r="D226" s="655"/>
      <c r="E226" s="746" t="s">
        <v>258</v>
      </c>
      <c r="F226" s="654">
        <v>20</v>
      </c>
      <c r="G226" s="655">
        <f>市郡別部数表!$P$143</f>
        <v>0</v>
      </c>
      <c r="H226" s="746"/>
      <c r="I226" s="639"/>
      <c r="J226" s="640"/>
      <c r="K226" s="665"/>
      <c r="L226" s="639"/>
      <c r="M226" s="640"/>
      <c r="N226" s="666"/>
      <c r="O226" s="663"/>
      <c r="P226" s="664"/>
      <c r="Q226" s="649"/>
      <c r="R226" s="652"/>
      <c r="S226" s="673"/>
      <c r="T226" s="665"/>
      <c r="U226" s="639"/>
      <c r="V226" s="672"/>
    </row>
    <row r="227" spans="2:22" ht="12.45" customHeight="1">
      <c r="B227" s="750"/>
      <c r="C227" s="654"/>
      <c r="D227" s="655"/>
      <c r="E227" s="746" t="s">
        <v>260</v>
      </c>
      <c r="F227" s="654">
        <v>20</v>
      </c>
      <c r="G227" s="655">
        <f>市郡別部数表!$P$144</f>
        <v>0</v>
      </c>
      <c r="H227" s="746"/>
      <c r="I227" s="639"/>
      <c r="J227" s="640"/>
      <c r="K227" s="666"/>
      <c r="L227" s="663"/>
      <c r="M227" s="664"/>
      <c r="N227" s="666"/>
      <c r="O227" s="663"/>
      <c r="P227" s="664"/>
      <c r="Q227" s="649"/>
      <c r="R227" s="652"/>
      <c r="S227" s="673"/>
      <c r="T227" s="666"/>
      <c r="U227" s="663"/>
      <c r="V227" s="674"/>
    </row>
    <row r="228" spans="2:22" ht="12.45" customHeight="1" thickBot="1">
      <c r="B228" s="750"/>
      <c r="C228" s="654"/>
      <c r="D228" s="655"/>
      <c r="E228" s="746" t="s">
        <v>262</v>
      </c>
      <c r="F228" s="654">
        <v>10</v>
      </c>
      <c r="G228" s="655">
        <f>市郡別部数表!$P$145</f>
        <v>0</v>
      </c>
      <c r="H228" s="749"/>
      <c r="I228" s="663"/>
      <c r="J228" s="664"/>
      <c r="K228" s="666"/>
      <c r="L228" s="663"/>
      <c r="M228" s="664"/>
      <c r="N228" s="656"/>
      <c r="O228" s="657"/>
      <c r="P228" s="658"/>
      <c r="Q228" s="649"/>
      <c r="R228" s="652"/>
      <c r="S228" s="673"/>
      <c r="T228" s="666"/>
      <c r="U228" s="663"/>
      <c r="V228" s="674"/>
    </row>
    <row r="229" spans="2:22" ht="12.45" customHeight="1" thickBot="1">
      <c r="B229" s="750"/>
      <c r="C229" s="654"/>
      <c r="D229" s="655"/>
      <c r="E229" s="746"/>
      <c r="F229" s="640"/>
      <c r="G229" s="640"/>
      <c r="H229" s="749"/>
      <c r="I229" s="663"/>
      <c r="J229" s="664"/>
      <c r="K229" s="666"/>
      <c r="L229" s="663"/>
      <c r="M229" s="664"/>
      <c r="N229" s="729" t="s">
        <v>575</v>
      </c>
      <c r="O229" s="724"/>
      <c r="P229" s="725"/>
      <c r="Q229" s="669"/>
      <c r="R229" s="663"/>
      <c r="S229" s="668"/>
      <c r="T229" s="666"/>
      <c r="U229" s="663"/>
      <c r="V229" s="674"/>
    </row>
    <row r="230" spans="2:22" ht="12.45" customHeight="1" thickBot="1">
      <c r="B230" s="750"/>
      <c r="C230" s="654"/>
      <c r="D230" s="655"/>
      <c r="E230" s="746"/>
      <c r="F230" s="639"/>
      <c r="G230" s="640"/>
      <c r="H230" s="729" t="s">
        <v>576</v>
      </c>
      <c r="I230" s="724"/>
      <c r="J230" s="725"/>
      <c r="K230" s="730" t="s">
        <v>577</v>
      </c>
      <c r="L230" s="724"/>
      <c r="M230" s="725"/>
      <c r="N230" s="736"/>
      <c r="O230" s="737">
        <f>SUM(O232:O235)</f>
        <v>20</v>
      </c>
      <c r="P230" s="739"/>
      <c r="Q230" s="669"/>
      <c r="R230" s="663"/>
      <c r="S230" s="668"/>
      <c r="T230" s="666"/>
      <c r="U230" s="663"/>
      <c r="V230" s="674"/>
    </row>
    <row r="231" spans="2:22" ht="12.45" customHeight="1" thickBot="1">
      <c r="B231" s="750"/>
      <c r="C231" s="640"/>
      <c r="D231" s="640"/>
      <c r="E231" s="746"/>
      <c r="F231" s="639"/>
      <c r="G231" s="640"/>
      <c r="H231" s="736"/>
      <c r="I231" s="737">
        <f>SUM(I233:I235)</f>
        <v>30</v>
      </c>
      <c r="J231" s="739"/>
      <c r="K231" s="740"/>
      <c r="L231" s="737">
        <f>SUM(L233:L234)</f>
        <v>10</v>
      </c>
      <c r="M231" s="739"/>
      <c r="N231" s="743" t="s">
        <v>560</v>
      </c>
      <c r="O231" s="643">
        <f>SUM(P232:P235)</f>
        <v>0</v>
      </c>
      <c r="P231" s="644"/>
      <c r="Q231" s="729" t="s">
        <v>578</v>
      </c>
      <c r="R231" s="724"/>
      <c r="S231" s="725"/>
      <c r="T231" s="669"/>
      <c r="U231" s="663"/>
      <c r="V231" s="674"/>
    </row>
    <row r="232" spans="2:22" ht="12.45" customHeight="1" thickBot="1">
      <c r="B232" s="750" t="s">
        <v>193</v>
      </c>
      <c r="C232" s="654">
        <v>30</v>
      </c>
      <c r="D232" s="655">
        <f>市郡別部数表!$P$67</f>
        <v>0</v>
      </c>
      <c r="E232" s="746"/>
      <c r="F232" s="639"/>
      <c r="G232" s="640"/>
      <c r="H232" s="743" t="s">
        <v>560</v>
      </c>
      <c r="I232" s="643">
        <f>SUM(J233:J235)</f>
        <v>0</v>
      </c>
      <c r="J232" s="645"/>
      <c r="K232" s="743" t="s">
        <v>560</v>
      </c>
      <c r="L232" s="643">
        <f>SUM(M233:M234)</f>
        <v>0</v>
      </c>
      <c r="M232" s="645"/>
      <c r="N232" s="665" t="s">
        <v>403</v>
      </c>
      <c r="O232" s="654">
        <v>20</v>
      </c>
      <c r="P232" s="655">
        <f>市郡別部数表!$P$385</f>
        <v>0</v>
      </c>
      <c r="Q232" s="736"/>
      <c r="R232" s="737">
        <f>SUM(R234:R235)</f>
        <v>10</v>
      </c>
      <c r="S232" s="739"/>
      <c r="T232" s="669"/>
      <c r="U232" s="663"/>
      <c r="V232" s="674"/>
    </row>
    <row r="233" spans="2:22" ht="12.45" customHeight="1" thickBot="1">
      <c r="B233" s="750"/>
      <c r="C233" s="640"/>
      <c r="D233" s="640"/>
      <c r="E233" s="746"/>
      <c r="F233" s="639"/>
      <c r="G233" s="640"/>
      <c r="H233" s="746" t="s">
        <v>312</v>
      </c>
      <c r="I233" s="654">
        <v>30</v>
      </c>
      <c r="J233" s="655">
        <f>市郡別部数表!$P$244</f>
        <v>0</v>
      </c>
      <c r="K233" s="665" t="s">
        <v>348</v>
      </c>
      <c r="L233" s="654">
        <v>10</v>
      </c>
      <c r="M233" s="655">
        <f>市郡別部数表!$P$317</f>
        <v>0</v>
      </c>
      <c r="N233" s="665"/>
      <c r="O233" s="654"/>
      <c r="P233" s="655"/>
      <c r="Q233" s="743" t="s">
        <v>560</v>
      </c>
      <c r="R233" s="643">
        <f>SUM(S234:S235)</f>
        <v>0</v>
      </c>
      <c r="S233" s="645"/>
      <c r="T233" s="669"/>
      <c r="U233" s="663"/>
      <c r="V233" s="674"/>
    </row>
    <row r="234" spans="2:22" ht="12.45" customHeight="1">
      <c r="B234" s="750"/>
      <c r="C234" s="640"/>
      <c r="D234" s="640"/>
      <c r="E234" s="746"/>
      <c r="F234" s="639"/>
      <c r="G234" s="640"/>
      <c r="H234" s="746"/>
      <c r="I234" s="654"/>
      <c r="J234" s="655"/>
      <c r="K234" s="665"/>
      <c r="L234" s="639"/>
      <c r="M234" s="664"/>
      <c r="N234" s="665"/>
      <c r="O234" s="639"/>
      <c r="P234" s="640"/>
      <c r="Q234" s="665" t="s">
        <v>463</v>
      </c>
      <c r="R234" s="654">
        <v>10</v>
      </c>
      <c r="S234" s="667">
        <f>市郡別部数表!$P$488</f>
        <v>0</v>
      </c>
      <c r="T234" s="666"/>
      <c r="U234" s="663"/>
      <c r="V234" s="674"/>
    </row>
    <row r="235" spans="2:22" ht="12.45" customHeight="1" thickBot="1">
      <c r="B235" s="751"/>
      <c r="C235" s="675"/>
      <c r="D235" s="676"/>
      <c r="E235" s="754"/>
      <c r="F235" s="677"/>
      <c r="G235" s="678"/>
      <c r="H235" s="754"/>
      <c r="I235" s="679"/>
      <c r="J235" s="680"/>
      <c r="K235" s="681"/>
      <c r="L235" s="679"/>
      <c r="M235" s="680"/>
      <c r="N235" s="681"/>
      <c r="O235" s="679"/>
      <c r="P235" s="680"/>
      <c r="Q235" s="681"/>
      <c r="R235" s="679"/>
      <c r="S235" s="682"/>
      <c r="T235" s="681"/>
      <c r="U235" s="679"/>
      <c r="V235" s="683"/>
    </row>
    <row r="236" spans="2:22" s="717" customFormat="1" ht="12" customHeight="1">
      <c r="B236" s="755" t="s">
        <v>579</v>
      </c>
    </row>
    <row r="237" spans="2:22" s="717" customFormat="1" ht="12" customHeight="1">
      <c r="R237" s="759"/>
      <c r="S237" s="759"/>
      <c r="T237" s="853">
        <v>46082</v>
      </c>
      <c r="U237" s="854"/>
      <c r="V237" s="854"/>
    </row>
    <row r="238" spans="2:22" s="717" customFormat="1"/>
    <row r="239" spans="2:22" s="717" customFormat="1" ht="12" customHeight="1"/>
    <row r="240" spans="2:22" hidden="1"/>
    <row r="241" spans="2:22" s="717" customFormat="1" ht="25.5" hidden="1" customHeight="1" thickBot="1">
      <c r="B241" s="842" t="s">
        <v>586</v>
      </c>
      <c r="C241" s="842"/>
      <c r="D241" s="842"/>
      <c r="E241" s="842"/>
      <c r="F241" s="842"/>
      <c r="G241" s="842"/>
      <c r="H241" s="842"/>
      <c r="I241" s="842"/>
      <c r="J241" s="842"/>
      <c r="K241" s="842"/>
      <c r="L241" s="842"/>
      <c r="M241" s="842"/>
      <c r="N241" s="842"/>
      <c r="O241" s="842"/>
      <c r="P241" s="842"/>
      <c r="Q241" s="842"/>
      <c r="R241" s="842"/>
      <c r="S241" s="842"/>
      <c r="T241" s="842"/>
      <c r="U241" s="842"/>
      <c r="V241" s="842"/>
    </row>
    <row r="242" spans="2:22" ht="12.45" hidden="1" customHeight="1">
      <c r="B242" s="707" t="s">
        <v>549</v>
      </c>
      <c r="C242" s="708"/>
      <c r="D242" s="708"/>
      <c r="E242" s="709" t="s">
        <v>64</v>
      </c>
      <c r="F242" s="710" t="s">
        <v>550</v>
      </c>
      <c r="G242" s="708"/>
      <c r="H242" s="710" t="s">
        <v>551</v>
      </c>
      <c r="I242" s="708"/>
      <c r="J242" s="711" t="s">
        <v>552</v>
      </c>
      <c r="K242" s="708"/>
      <c r="L242" s="708"/>
      <c r="M242" s="712"/>
      <c r="N242" s="712"/>
      <c r="O242" s="713" t="s">
        <v>553</v>
      </c>
      <c r="P242" s="714"/>
      <c r="Q242" s="714"/>
      <c r="R242" s="715"/>
      <c r="S242" s="716"/>
      <c r="T242" s="717"/>
      <c r="U242" s="717"/>
      <c r="V242" s="716"/>
    </row>
    <row r="243" spans="2:22" ht="21" hidden="1" customHeight="1" thickBot="1">
      <c r="B243" s="718"/>
      <c r="C243" s="719"/>
      <c r="D243" s="719"/>
      <c r="E243" s="720"/>
      <c r="F243" s="721">
        <f>$H$3+$H$63+$H$123+$H$183+$H$243+$H$303+$H$363+$H$423</f>
        <v>0</v>
      </c>
      <c r="G243" s="722"/>
      <c r="H243" s="721">
        <f>+C247+F263+F275+F285+I292+I268+I261+I255+I247+L247+L255+L268+L280+O291+O280+O262+O247+R247+R264+R273+R281+R293+U278+U258+U247+L292</f>
        <v>0</v>
      </c>
      <c r="I243" s="719"/>
      <c r="J243" s="843"/>
      <c r="K243" s="844"/>
      <c r="L243" s="844"/>
      <c r="M243" s="844"/>
      <c r="N243" s="845"/>
      <c r="O243" s="846"/>
      <c r="P243" s="844"/>
      <c r="Q243" s="844"/>
      <c r="R243" s="847"/>
      <c r="S243" s="848"/>
      <c r="T243" s="849"/>
      <c r="U243" s="849"/>
      <c r="V243" s="849"/>
    </row>
    <row r="244" spans="2:22" ht="6" hidden="1" customHeight="1" thickBot="1">
      <c r="B244" s="717"/>
      <c r="C244" s="717"/>
      <c r="D244" s="717"/>
      <c r="E244" s="717"/>
      <c r="F244" s="717"/>
      <c r="G244" s="717"/>
      <c r="H244" s="717"/>
      <c r="I244" s="717"/>
      <c r="J244" s="717"/>
      <c r="K244" s="717"/>
      <c r="L244" s="717"/>
      <c r="M244" s="717"/>
      <c r="N244" s="717"/>
      <c r="O244" s="717"/>
      <c r="P244" s="717"/>
      <c r="Q244" s="717"/>
      <c r="R244" s="717"/>
      <c r="S244" s="850"/>
      <c r="T244" s="850"/>
      <c r="U244" s="850"/>
      <c r="V244" s="850"/>
    </row>
    <row r="245" spans="2:22" ht="12.45" hidden="1" customHeight="1">
      <c r="B245" s="762" t="s">
        <v>554</v>
      </c>
      <c r="C245" s="763"/>
      <c r="D245" s="764"/>
      <c r="E245" s="765"/>
      <c r="F245" s="766"/>
      <c r="G245" s="638"/>
      <c r="H245" s="767" t="s">
        <v>555</v>
      </c>
      <c r="I245" s="763"/>
      <c r="J245" s="763"/>
      <c r="K245" s="768" t="s">
        <v>556</v>
      </c>
      <c r="L245" s="763"/>
      <c r="M245" s="763"/>
      <c r="N245" s="768" t="s">
        <v>583</v>
      </c>
      <c r="O245" s="763"/>
      <c r="P245" s="763"/>
      <c r="Q245" s="768" t="s">
        <v>558</v>
      </c>
      <c r="R245" s="763"/>
      <c r="S245" s="763"/>
      <c r="T245" s="768" t="s">
        <v>559</v>
      </c>
      <c r="U245" s="763"/>
      <c r="V245" s="764"/>
    </row>
    <row r="246" spans="2:22" ht="12.45" hidden="1" customHeight="1">
      <c r="B246" s="769"/>
      <c r="C246" s="770">
        <f>SUM(C250:C295)+SUM(F245:F260)</f>
        <v>0</v>
      </c>
      <c r="D246" s="771"/>
      <c r="E246" s="749"/>
      <c r="F246" s="640"/>
      <c r="G246" s="640"/>
      <c r="H246" s="772"/>
      <c r="I246" s="773">
        <f>SUM(I248:I252)</f>
        <v>0</v>
      </c>
      <c r="J246" s="774"/>
      <c r="K246" s="775"/>
      <c r="L246" s="773">
        <f>SUM(L248:L252)</f>
        <v>0</v>
      </c>
      <c r="M246" s="774"/>
      <c r="N246" s="775"/>
      <c r="O246" s="773">
        <f>SUM(O248:O259)</f>
        <v>0</v>
      </c>
      <c r="P246" s="774"/>
      <c r="Q246" s="775"/>
      <c r="R246" s="773">
        <f>SUM(R248:R261)</f>
        <v>0</v>
      </c>
      <c r="S246" s="774"/>
      <c r="T246" s="775"/>
      <c r="U246" s="773">
        <f>SUM(U248:U255)</f>
        <v>0</v>
      </c>
      <c r="V246" s="776"/>
    </row>
    <row r="247" spans="2:22" ht="12.45" hidden="1" customHeight="1" thickBot="1">
      <c r="B247" s="777" t="s">
        <v>560</v>
      </c>
      <c r="C247" s="778">
        <f>SUM(D250:D295)+SUM(G245:G257)</f>
        <v>0</v>
      </c>
      <c r="D247" s="779"/>
      <c r="E247" s="749"/>
      <c r="F247" s="640"/>
      <c r="G247" s="640"/>
      <c r="H247" s="780" t="s">
        <v>560</v>
      </c>
      <c r="I247" s="781">
        <f>SUM(J248:J252)</f>
        <v>0</v>
      </c>
      <c r="J247" s="782"/>
      <c r="K247" s="783" t="s">
        <v>560</v>
      </c>
      <c r="L247" s="781">
        <f>SUM(M248:M252)</f>
        <v>0</v>
      </c>
      <c r="M247" s="782"/>
      <c r="N247" s="783" t="s">
        <v>560</v>
      </c>
      <c r="O247" s="781">
        <f>SUM(P248:P259)</f>
        <v>0</v>
      </c>
      <c r="P247" s="782"/>
      <c r="Q247" s="783" t="s">
        <v>560</v>
      </c>
      <c r="R247" s="781">
        <f>SUM(S248:S261)</f>
        <v>0</v>
      </c>
      <c r="S247" s="782"/>
      <c r="T247" s="783" t="s">
        <v>560</v>
      </c>
      <c r="U247" s="781">
        <f>SUM(V248:V255)</f>
        <v>0</v>
      </c>
      <c r="V247" s="784"/>
    </row>
    <row r="248" spans="2:22" ht="12.45" hidden="1" customHeight="1" thickBot="1">
      <c r="B248" s="785" t="s">
        <v>225</v>
      </c>
      <c r="C248" s="855">
        <f>SUM(D250:D295)+SUM(G245:G260)</f>
        <v>0</v>
      </c>
      <c r="D248" s="856"/>
      <c r="E248" s="749"/>
      <c r="F248" s="640"/>
      <c r="G248" s="640"/>
      <c r="H248" s="746"/>
      <c r="I248" s="653"/>
      <c r="J248" s="653"/>
      <c r="K248" s="649"/>
      <c r="L248" s="653"/>
      <c r="M248" s="653"/>
      <c r="N248" s="649"/>
      <c r="O248" s="653"/>
      <c r="P248" s="653"/>
      <c r="Q248" s="649"/>
      <c r="R248" s="653"/>
      <c r="S248" s="673"/>
      <c r="T248" s="656"/>
      <c r="U248" s="653"/>
      <c r="V248" s="786"/>
    </row>
    <row r="249" spans="2:22" ht="12.45" hidden="1" customHeight="1" thickBot="1">
      <c r="B249" s="787" t="s">
        <v>227</v>
      </c>
      <c r="C249" s="857">
        <f>SUM(G257:G260)</f>
        <v>0</v>
      </c>
      <c r="D249" s="858"/>
      <c r="E249" s="749"/>
      <c r="F249" s="640"/>
      <c r="G249" s="640"/>
      <c r="H249" s="746"/>
      <c r="I249" s="653"/>
      <c r="J249" s="653"/>
      <c r="K249" s="656"/>
      <c r="L249" s="653"/>
      <c r="M249" s="653"/>
      <c r="N249" s="649"/>
      <c r="O249" s="653"/>
      <c r="P249" s="653"/>
      <c r="Q249" s="649"/>
      <c r="R249" s="653"/>
      <c r="S249" s="673"/>
      <c r="T249" s="656"/>
      <c r="U249" s="653"/>
      <c r="V249" s="786"/>
    </row>
    <row r="250" spans="2:22" ht="12.45" hidden="1" customHeight="1">
      <c r="B250" s="748"/>
      <c r="C250" s="640"/>
      <c r="D250" s="640"/>
      <c r="E250" s="749"/>
      <c r="F250" s="640"/>
      <c r="G250" s="640"/>
      <c r="H250" s="749"/>
      <c r="I250" s="653"/>
      <c r="J250" s="653"/>
      <c r="K250" s="656"/>
      <c r="L250" s="658"/>
      <c r="M250" s="658"/>
      <c r="N250" s="649"/>
      <c r="O250" s="653"/>
      <c r="P250" s="653"/>
      <c r="Q250" s="649"/>
      <c r="R250" s="653"/>
      <c r="S250" s="673"/>
      <c r="T250" s="656"/>
      <c r="U250" s="653"/>
      <c r="V250" s="786"/>
    </row>
    <row r="251" spans="2:22" ht="12.45" hidden="1" customHeight="1">
      <c r="B251" s="748"/>
      <c r="C251" s="640"/>
      <c r="D251" s="640"/>
      <c r="E251" s="749"/>
      <c r="F251" s="640"/>
      <c r="G251" s="640"/>
      <c r="H251" s="749"/>
      <c r="I251" s="653"/>
      <c r="J251" s="653"/>
      <c r="K251" s="656"/>
      <c r="L251" s="658"/>
      <c r="M251" s="658"/>
      <c r="N251" s="649"/>
      <c r="O251" s="653"/>
      <c r="P251" s="653"/>
      <c r="Q251" s="649"/>
      <c r="R251" s="653"/>
      <c r="S251" s="673"/>
      <c r="T251" s="656"/>
      <c r="U251" s="653"/>
      <c r="V251" s="786"/>
    </row>
    <row r="252" spans="2:22" ht="12.45" hidden="1" customHeight="1" thickBot="1">
      <c r="B252" s="748"/>
      <c r="C252" s="640"/>
      <c r="D252" s="640"/>
      <c r="E252" s="749"/>
      <c r="F252" s="640"/>
      <c r="G252" s="640"/>
      <c r="H252" s="749"/>
      <c r="I252" s="658"/>
      <c r="J252" s="658"/>
      <c r="K252" s="656"/>
      <c r="L252" s="658"/>
      <c r="M252" s="658"/>
      <c r="N252" s="649"/>
      <c r="O252" s="653"/>
      <c r="P252" s="653"/>
      <c r="Q252" s="649"/>
      <c r="R252" s="653"/>
      <c r="S252" s="673"/>
      <c r="T252" s="656"/>
      <c r="U252" s="658"/>
      <c r="V252" s="659"/>
    </row>
    <row r="253" spans="2:22" ht="12.45" hidden="1" customHeight="1">
      <c r="B253" s="748"/>
      <c r="C253" s="640"/>
      <c r="D253" s="640"/>
      <c r="E253" s="749"/>
      <c r="F253" s="640"/>
      <c r="G253" s="640"/>
      <c r="H253" s="767" t="s">
        <v>270</v>
      </c>
      <c r="I253" s="763"/>
      <c r="J253" s="763"/>
      <c r="K253" s="768" t="s">
        <v>561</v>
      </c>
      <c r="L253" s="763"/>
      <c r="M253" s="764"/>
      <c r="N253" s="649"/>
      <c r="O253" s="653"/>
      <c r="P253" s="653"/>
      <c r="Q253" s="649"/>
      <c r="R253" s="653"/>
      <c r="S253" s="673"/>
      <c r="T253" s="656"/>
      <c r="U253" s="658"/>
      <c r="V253" s="659"/>
    </row>
    <row r="254" spans="2:22" ht="12.45" hidden="1" customHeight="1">
      <c r="B254" s="748"/>
      <c r="C254" s="640"/>
      <c r="D254" s="640"/>
      <c r="E254" s="749"/>
      <c r="F254" s="640"/>
      <c r="G254" s="640"/>
      <c r="H254" s="772"/>
      <c r="I254" s="773">
        <f>SUM(I256:I258)</f>
        <v>0</v>
      </c>
      <c r="J254" s="774"/>
      <c r="K254" s="775"/>
      <c r="L254" s="773">
        <f>SUM(L256:L264)</f>
        <v>0</v>
      </c>
      <c r="M254" s="776"/>
      <c r="N254" s="649"/>
      <c r="O254" s="653"/>
      <c r="P254" s="653"/>
      <c r="Q254" s="649"/>
      <c r="R254" s="653"/>
      <c r="S254" s="673"/>
      <c r="T254" s="656"/>
      <c r="U254" s="658"/>
      <c r="V254" s="659"/>
    </row>
    <row r="255" spans="2:22" ht="12.45" hidden="1" customHeight="1" thickBot="1">
      <c r="B255" s="748"/>
      <c r="C255" s="640"/>
      <c r="D255" s="640"/>
      <c r="E255" s="749"/>
      <c r="F255" s="640"/>
      <c r="G255" s="640"/>
      <c r="H255" s="780" t="s">
        <v>560</v>
      </c>
      <c r="I255" s="781">
        <f>SUM(J256:J258)</f>
        <v>0</v>
      </c>
      <c r="J255" s="782"/>
      <c r="K255" s="783" t="s">
        <v>560</v>
      </c>
      <c r="L255" s="781">
        <f>SUM(M256:M264)</f>
        <v>0</v>
      </c>
      <c r="M255" s="784"/>
      <c r="N255" s="656"/>
      <c r="O255" s="653"/>
      <c r="P255" s="653"/>
      <c r="Q255" s="656"/>
      <c r="R255" s="653"/>
      <c r="S255" s="673"/>
      <c r="T255" s="656"/>
      <c r="U255" s="658"/>
      <c r="V255" s="659"/>
    </row>
    <row r="256" spans="2:22" ht="12.45" hidden="1" customHeight="1">
      <c r="B256" s="748"/>
      <c r="C256" s="640"/>
      <c r="D256" s="640"/>
      <c r="E256" s="749"/>
      <c r="F256" s="640"/>
      <c r="G256" s="640"/>
      <c r="H256" s="746"/>
      <c r="I256" s="653"/>
      <c r="J256" s="653"/>
      <c r="K256" s="649"/>
      <c r="L256" s="653"/>
      <c r="M256" s="653"/>
      <c r="N256" s="656"/>
      <c r="O256" s="653"/>
      <c r="P256" s="653"/>
      <c r="Q256" s="656"/>
      <c r="R256" s="653"/>
      <c r="S256" s="673"/>
      <c r="T256" s="767" t="s">
        <v>562</v>
      </c>
      <c r="U256" s="763"/>
      <c r="V256" s="764"/>
    </row>
    <row r="257" spans="2:22" ht="12.45" hidden="1" customHeight="1">
      <c r="B257" s="748"/>
      <c r="C257" s="640"/>
      <c r="D257" s="640"/>
      <c r="E257" s="749"/>
      <c r="F257" s="664"/>
      <c r="G257" s="664"/>
      <c r="H257" s="749"/>
      <c r="I257" s="653"/>
      <c r="J257" s="653"/>
      <c r="K257" s="649"/>
      <c r="L257" s="653"/>
      <c r="M257" s="653"/>
      <c r="N257" s="656"/>
      <c r="O257" s="653"/>
      <c r="P257" s="653"/>
      <c r="Q257" s="656"/>
      <c r="R257" s="653"/>
      <c r="S257" s="673"/>
      <c r="T257" s="772"/>
      <c r="U257" s="773">
        <f>SUM(U259:U275)</f>
        <v>0</v>
      </c>
      <c r="V257" s="776"/>
    </row>
    <row r="258" spans="2:22" ht="12.45" hidden="1" customHeight="1" thickBot="1">
      <c r="B258" s="748"/>
      <c r="C258" s="640"/>
      <c r="D258" s="640"/>
      <c r="E258" s="749"/>
      <c r="F258" s="664"/>
      <c r="G258" s="664"/>
      <c r="H258" s="749"/>
      <c r="I258" s="658"/>
      <c r="J258" s="658"/>
      <c r="K258" s="649"/>
      <c r="L258" s="653"/>
      <c r="M258" s="653"/>
      <c r="N258" s="656"/>
      <c r="O258" s="658"/>
      <c r="P258" s="658"/>
      <c r="Q258" s="656"/>
      <c r="R258" s="653"/>
      <c r="S258" s="673"/>
      <c r="T258" s="780" t="s">
        <v>560</v>
      </c>
      <c r="U258" s="781">
        <f>SUM(V259:V275)</f>
        <v>0</v>
      </c>
      <c r="V258" s="784"/>
    </row>
    <row r="259" spans="2:22" ht="12.45" hidden="1" customHeight="1" thickBot="1">
      <c r="B259" s="748"/>
      <c r="C259" s="640"/>
      <c r="D259" s="640"/>
      <c r="E259" s="749"/>
      <c r="F259" s="664"/>
      <c r="G259" s="664"/>
      <c r="H259" s="767" t="s">
        <v>563</v>
      </c>
      <c r="I259" s="763"/>
      <c r="J259" s="764"/>
      <c r="K259" s="649"/>
      <c r="L259" s="653"/>
      <c r="M259" s="653"/>
      <c r="N259" s="656"/>
      <c r="O259" s="658"/>
      <c r="P259" s="658"/>
      <c r="Q259" s="656"/>
      <c r="R259" s="653"/>
      <c r="S259" s="673"/>
      <c r="T259" s="649"/>
      <c r="U259" s="653"/>
      <c r="V259" s="786"/>
    </row>
    <row r="260" spans="2:22" ht="12.45" hidden="1" customHeight="1" thickBot="1">
      <c r="B260" s="748"/>
      <c r="C260" s="640"/>
      <c r="D260" s="640"/>
      <c r="E260" s="749"/>
      <c r="F260" s="664"/>
      <c r="G260" s="664"/>
      <c r="H260" s="772"/>
      <c r="I260" s="773">
        <f>SUM(I262:I265)</f>
        <v>0</v>
      </c>
      <c r="J260" s="776"/>
      <c r="K260" s="649"/>
      <c r="L260" s="653"/>
      <c r="M260" s="653"/>
      <c r="N260" s="767" t="s">
        <v>564</v>
      </c>
      <c r="O260" s="763"/>
      <c r="P260" s="764"/>
      <c r="Q260" s="656"/>
      <c r="R260" s="658"/>
      <c r="S260" s="662"/>
      <c r="T260" s="656"/>
      <c r="U260" s="658"/>
      <c r="V260" s="659"/>
    </row>
    <row r="261" spans="2:22" ht="12.45" hidden="1" customHeight="1" thickBot="1">
      <c r="B261" s="748"/>
      <c r="C261" s="640"/>
      <c r="D261" s="640"/>
      <c r="E261" s="767" t="s">
        <v>565</v>
      </c>
      <c r="F261" s="763"/>
      <c r="G261" s="763"/>
      <c r="H261" s="783" t="s">
        <v>560</v>
      </c>
      <c r="I261" s="781">
        <f>SUM(J262:J265)</f>
        <v>0</v>
      </c>
      <c r="J261" s="784"/>
      <c r="K261" s="656"/>
      <c r="L261" s="658"/>
      <c r="M261" s="658"/>
      <c r="N261" s="772"/>
      <c r="O261" s="773">
        <f>SUM(O263:O277)</f>
        <v>0</v>
      </c>
      <c r="P261" s="776"/>
      <c r="Q261" s="656"/>
      <c r="R261" s="658"/>
      <c r="S261" s="662"/>
      <c r="T261" s="656"/>
      <c r="U261" s="658"/>
      <c r="V261" s="659"/>
    </row>
    <row r="262" spans="2:22" ht="12.45" hidden="1" customHeight="1" thickBot="1">
      <c r="B262" s="748"/>
      <c r="C262" s="640"/>
      <c r="D262" s="640"/>
      <c r="E262" s="772"/>
      <c r="F262" s="770">
        <f>SUM(F264:F272)</f>
        <v>0</v>
      </c>
      <c r="G262" s="776"/>
      <c r="H262" s="746"/>
      <c r="I262" s="653"/>
      <c r="J262" s="653"/>
      <c r="K262" s="656"/>
      <c r="L262" s="658"/>
      <c r="M262" s="658"/>
      <c r="N262" s="780" t="s">
        <v>560</v>
      </c>
      <c r="O262" s="781">
        <f>SUM(P263:P277)</f>
        <v>0</v>
      </c>
      <c r="P262" s="782"/>
      <c r="Q262" s="768" t="s">
        <v>566</v>
      </c>
      <c r="R262" s="763"/>
      <c r="S262" s="764"/>
      <c r="T262" s="656"/>
      <c r="U262" s="658"/>
      <c r="V262" s="659"/>
    </row>
    <row r="263" spans="2:22" ht="12.45" hidden="1" customHeight="1" thickBot="1">
      <c r="B263" s="748"/>
      <c r="C263" s="640"/>
      <c r="D263" s="640"/>
      <c r="E263" s="780" t="s">
        <v>560</v>
      </c>
      <c r="F263" s="781">
        <f>SUM(G264:G272)</f>
        <v>0</v>
      </c>
      <c r="G263" s="784"/>
      <c r="H263" s="746"/>
      <c r="I263" s="653"/>
      <c r="J263" s="653"/>
      <c r="K263" s="656"/>
      <c r="L263" s="658"/>
      <c r="M263" s="658"/>
      <c r="N263" s="649"/>
      <c r="O263" s="653"/>
      <c r="P263" s="653"/>
      <c r="Q263" s="772"/>
      <c r="R263" s="773">
        <f>SUM(R265:R270)</f>
        <v>0</v>
      </c>
      <c r="S263" s="776"/>
      <c r="T263" s="656"/>
      <c r="U263" s="658"/>
      <c r="V263" s="659"/>
    </row>
    <row r="264" spans="2:22" ht="12.45" hidden="1" customHeight="1" thickBot="1">
      <c r="B264" s="748"/>
      <c r="C264" s="640"/>
      <c r="D264" s="640"/>
      <c r="E264" s="746"/>
      <c r="F264" s="640"/>
      <c r="G264" s="640"/>
      <c r="H264" s="746"/>
      <c r="I264" s="653"/>
      <c r="J264" s="653"/>
      <c r="K264" s="656"/>
      <c r="L264" s="658"/>
      <c r="M264" s="658"/>
      <c r="N264" s="649"/>
      <c r="O264" s="653"/>
      <c r="P264" s="653"/>
      <c r="Q264" s="780" t="s">
        <v>560</v>
      </c>
      <c r="R264" s="781">
        <f>SUM(S265:S270)</f>
        <v>0</v>
      </c>
      <c r="S264" s="784"/>
      <c r="T264" s="656"/>
      <c r="U264" s="658"/>
      <c r="V264" s="659"/>
    </row>
    <row r="265" spans="2:22" ht="12.45" hidden="1" customHeight="1" thickBot="1">
      <c r="B265" s="748"/>
      <c r="C265" s="640"/>
      <c r="D265" s="640"/>
      <c r="E265" s="746"/>
      <c r="F265" s="640"/>
      <c r="G265" s="640"/>
      <c r="H265" s="749"/>
      <c r="I265" s="658"/>
      <c r="J265" s="658"/>
      <c r="K265" s="656"/>
      <c r="L265" s="658"/>
      <c r="M265" s="658"/>
      <c r="N265" s="649"/>
      <c r="O265" s="653"/>
      <c r="P265" s="653"/>
      <c r="Q265" s="649"/>
      <c r="R265" s="653"/>
      <c r="S265" s="673"/>
      <c r="T265" s="656"/>
      <c r="U265" s="658"/>
      <c r="V265" s="659"/>
    </row>
    <row r="266" spans="2:22" ht="12.45" hidden="1" customHeight="1">
      <c r="B266" s="748"/>
      <c r="C266" s="640"/>
      <c r="D266" s="640"/>
      <c r="E266" s="746"/>
      <c r="F266" s="640"/>
      <c r="G266" s="640"/>
      <c r="H266" s="767" t="s">
        <v>567</v>
      </c>
      <c r="I266" s="763"/>
      <c r="J266" s="763"/>
      <c r="K266" s="768" t="s">
        <v>568</v>
      </c>
      <c r="L266" s="763"/>
      <c r="M266" s="764"/>
      <c r="N266" s="649"/>
      <c r="O266" s="653"/>
      <c r="P266" s="653"/>
      <c r="Q266" s="649"/>
      <c r="R266" s="653"/>
      <c r="S266" s="673"/>
      <c r="T266" s="656"/>
      <c r="U266" s="658"/>
      <c r="V266" s="659"/>
    </row>
    <row r="267" spans="2:22" ht="12.45" hidden="1" customHeight="1">
      <c r="B267" s="748"/>
      <c r="C267" s="640"/>
      <c r="D267" s="640"/>
      <c r="E267" s="749"/>
      <c r="F267" s="640"/>
      <c r="G267" s="640"/>
      <c r="H267" s="772"/>
      <c r="I267" s="773">
        <f>SUM(I269:I289)</f>
        <v>0</v>
      </c>
      <c r="J267" s="774"/>
      <c r="K267" s="775"/>
      <c r="L267" s="773">
        <f>SUM(L269:L277)</f>
        <v>0</v>
      </c>
      <c r="M267" s="776"/>
      <c r="N267" s="649"/>
      <c r="O267" s="653"/>
      <c r="P267" s="653"/>
      <c r="Q267" s="656"/>
      <c r="R267" s="653"/>
      <c r="S267" s="673"/>
      <c r="T267" s="656"/>
      <c r="U267" s="658"/>
      <c r="V267" s="659"/>
    </row>
    <row r="268" spans="2:22" ht="12.45" hidden="1" customHeight="1" thickBot="1">
      <c r="B268" s="748"/>
      <c r="C268" s="640"/>
      <c r="D268" s="640"/>
      <c r="E268" s="749"/>
      <c r="F268" s="640"/>
      <c r="G268" s="640"/>
      <c r="H268" s="780" t="s">
        <v>560</v>
      </c>
      <c r="I268" s="781">
        <f>SUM(J269:J289)</f>
        <v>0</v>
      </c>
      <c r="J268" s="782"/>
      <c r="K268" s="783" t="s">
        <v>560</v>
      </c>
      <c r="L268" s="781">
        <f>SUM(M269:M277)</f>
        <v>0</v>
      </c>
      <c r="M268" s="784"/>
      <c r="N268" s="656"/>
      <c r="O268" s="653"/>
      <c r="P268" s="653"/>
      <c r="Q268" s="656"/>
      <c r="R268" s="653"/>
      <c r="S268" s="673"/>
      <c r="T268" s="656"/>
      <c r="U268" s="658"/>
      <c r="V268" s="659"/>
    </row>
    <row r="269" spans="2:22" ht="12.45" hidden="1" customHeight="1">
      <c r="B269" s="748"/>
      <c r="C269" s="640"/>
      <c r="D269" s="640"/>
      <c r="E269" s="749"/>
      <c r="F269" s="640"/>
      <c r="G269" s="640"/>
      <c r="H269" s="746"/>
      <c r="I269" s="653"/>
      <c r="J269" s="653"/>
      <c r="K269" s="649"/>
      <c r="L269" s="653"/>
      <c r="M269" s="653"/>
      <c r="N269" s="656"/>
      <c r="O269" s="653"/>
      <c r="P269" s="653"/>
      <c r="Q269" s="656"/>
      <c r="R269" s="658"/>
      <c r="S269" s="662"/>
      <c r="T269" s="656"/>
      <c r="U269" s="658"/>
      <c r="V269" s="659"/>
    </row>
    <row r="270" spans="2:22" ht="12.45" hidden="1" customHeight="1" thickBot="1">
      <c r="B270" s="748"/>
      <c r="C270" s="640"/>
      <c r="D270" s="640"/>
      <c r="E270" s="749"/>
      <c r="F270" s="640"/>
      <c r="G270" s="640"/>
      <c r="H270" s="746"/>
      <c r="I270" s="640"/>
      <c r="J270" s="640"/>
      <c r="K270" s="649"/>
      <c r="L270" s="653"/>
      <c r="M270" s="653"/>
      <c r="N270" s="656"/>
      <c r="O270" s="653"/>
      <c r="P270" s="653"/>
      <c r="Q270" s="656"/>
      <c r="R270" s="658"/>
      <c r="S270" s="662"/>
      <c r="T270" s="656"/>
      <c r="U270" s="658"/>
      <c r="V270" s="659"/>
    </row>
    <row r="271" spans="2:22" ht="12.45" hidden="1" customHeight="1">
      <c r="B271" s="748"/>
      <c r="C271" s="640"/>
      <c r="D271" s="640"/>
      <c r="E271" s="749"/>
      <c r="F271" s="664"/>
      <c r="G271" s="664"/>
      <c r="H271" s="746"/>
      <c r="I271" s="640"/>
      <c r="J271" s="640"/>
      <c r="K271" s="649"/>
      <c r="L271" s="653"/>
      <c r="M271" s="653"/>
      <c r="N271" s="666"/>
      <c r="O271" s="640"/>
      <c r="P271" s="640"/>
      <c r="Q271" s="767" t="s">
        <v>569</v>
      </c>
      <c r="R271" s="763"/>
      <c r="S271" s="764"/>
      <c r="T271" s="656"/>
      <c r="U271" s="658"/>
      <c r="V271" s="659"/>
    </row>
    <row r="272" spans="2:22" ht="12.45" hidden="1" customHeight="1" thickBot="1">
      <c r="B272" s="748"/>
      <c r="C272" s="640"/>
      <c r="D272" s="640"/>
      <c r="E272" s="749"/>
      <c r="F272" s="664"/>
      <c r="G272" s="664"/>
      <c r="H272" s="746"/>
      <c r="I272" s="640"/>
      <c r="J272" s="640"/>
      <c r="K272" s="665"/>
      <c r="L272" s="640"/>
      <c r="M272" s="640"/>
      <c r="N272" s="666"/>
      <c r="O272" s="640"/>
      <c r="P272" s="640"/>
      <c r="Q272" s="772"/>
      <c r="R272" s="773">
        <f>SUM(R274:R278)</f>
        <v>0</v>
      </c>
      <c r="S272" s="776"/>
      <c r="T272" s="656"/>
      <c r="U272" s="658"/>
      <c r="V272" s="659"/>
    </row>
    <row r="273" spans="2:22" ht="12.45" hidden="1" customHeight="1" thickBot="1">
      <c r="B273" s="748"/>
      <c r="C273" s="640"/>
      <c r="D273" s="640"/>
      <c r="E273" s="767" t="s">
        <v>570</v>
      </c>
      <c r="F273" s="763"/>
      <c r="G273" s="764"/>
      <c r="H273" s="746"/>
      <c r="I273" s="640"/>
      <c r="J273" s="640"/>
      <c r="K273" s="649"/>
      <c r="L273" s="653"/>
      <c r="M273" s="653"/>
      <c r="N273" s="666"/>
      <c r="O273" s="640"/>
      <c r="P273" s="640"/>
      <c r="Q273" s="780" t="s">
        <v>560</v>
      </c>
      <c r="R273" s="781">
        <f>SUM(S274:S278)</f>
        <v>0</v>
      </c>
      <c r="S273" s="784"/>
      <c r="T273" s="656"/>
      <c r="U273" s="658"/>
      <c r="V273" s="659"/>
    </row>
    <row r="274" spans="2:22" ht="12.45" hidden="1" customHeight="1">
      <c r="B274" s="748"/>
      <c r="C274" s="640"/>
      <c r="D274" s="640"/>
      <c r="E274" s="772"/>
      <c r="F274" s="773">
        <f>SUM(F276:F282)</f>
        <v>0</v>
      </c>
      <c r="G274" s="776"/>
      <c r="H274" s="746"/>
      <c r="I274" s="640"/>
      <c r="J274" s="640"/>
      <c r="K274" s="656"/>
      <c r="L274" s="658"/>
      <c r="M274" s="658"/>
      <c r="N274" s="666"/>
      <c r="O274" s="640"/>
      <c r="P274" s="640"/>
      <c r="Q274" s="649"/>
      <c r="R274" s="653"/>
      <c r="S274" s="673"/>
      <c r="T274" s="656"/>
      <c r="U274" s="658"/>
      <c r="V274" s="659"/>
    </row>
    <row r="275" spans="2:22" ht="12.45" hidden="1" customHeight="1" thickBot="1">
      <c r="B275" s="748"/>
      <c r="C275" s="640"/>
      <c r="D275" s="640"/>
      <c r="E275" s="780" t="s">
        <v>560</v>
      </c>
      <c r="F275" s="781">
        <f>SUM(G276:G282)</f>
        <v>0</v>
      </c>
      <c r="G275" s="784"/>
      <c r="H275" s="749"/>
      <c r="I275" s="640"/>
      <c r="J275" s="640"/>
      <c r="K275" s="656"/>
      <c r="L275" s="658"/>
      <c r="M275" s="658"/>
      <c r="N275" s="666"/>
      <c r="O275" s="640"/>
      <c r="P275" s="640"/>
      <c r="Q275" s="656"/>
      <c r="R275" s="653"/>
      <c r="S275" s="673"/>
      <c r="T275" s="656"/>
      <c r="U275" s="658"/>
      <c r="V275" s="659"/>
    </row>
    <row r="276" spans="2:22" ht="12.45" hidden="1" customHeight="1">
      <c r="B276" s="748"/>
      <c r="C276" s="640"/>
      <c r="D276" s="640"/>
      <c r="E276" s="746"/>
      <c r="F276" s="640"/>
      <c r="G276" s="640"/>
      <c r="H276" s="749"/>
      <c r="I276" s="640"/>
      <c r="J276" s="640"/>
      <c r="K276" s="656"/>
      <c r="L276" s="658"/>
      <c r="M276" s="658"/>
      <c r="N276" s="666"/>
      <c r="O276" s="664"/>
      <c r="P276" s="664"/>
      <c r="Q276" s="666"/>
      <c r="R276" s="640"/>
      <c r="S276" s="760"/>
      <c r="T276" s="767" t="s">
        <v>571</v>
      </c>
      <c r="U276" s="763"/>
      <c r="V276" s="764"/>
    </row>
    <row r="277" spans="2:22" ht="12.45" hidden="1" customHeight="1" thickBot="1">
      <c r="B277" s="748"/>
      <c r="C277" s="640"/>
      <c r="D277" s="640"/>
      <c r="E277" s="749"/>
      <c r="F277" s="640"/>
      <c r="G277" s="640"/>
      <c r="H277" s="749"/>
      <c r="I277" s="640"/>
      <c r="J277" s="640"/>
      <c r="K277" s="666"/>
      <c r="L277" s="664"/>
      <c r="M277" s="664"/>
      <c r="N277" s="666"/>
      <c r="O277" s="664"/>
      <c r="P277" s="664"/>
      <c r="Q277" s="666"/>
      <c r="R277" s="664"/>
      <c r="S277" s="668"/>
      <c r="T277" s="772"/>
      <c r="U277" s="773">
        <f>SUM(U279:U295)</f>
        <v>0</v>
      </c>
      <c r="V277" s="776"/>
    </row>
    <row r="278" spans="2:22" ht="12.45" hidden="1" customHeight="1" thickBot="1">
      <c r="B278" s="748"/>
      <c r="C278" s="640"/>
      <c r="D278" s="640"/>
      <c r="E278" s="749"/>
      <c r="F278" s="640"/>
      <c r="G278" s="640"/>
      <c r="H278" s="749"/>
      <c r="I278" s="640"/>
      <c r="J278" s="640"/>
      <c r="K278" s="767" t="s">
        <v>339</v>
      </c>
      <c r="L278" s="763"/>
      <c r="M278" s="763"/>
      <c r="N278" s="768" t="s">
        <v>572</v>
      </c>
      <c r="O278" s="763"/>
      <c r="P278" s="764"/>
      <c r="Q278" s="666"/>
      <c r="R278" s="664"/>
      <c r="S278" s="668"/>
      <c r="T278" s="780" t="s">
        <v>560</v>
      </c>
      <c r="U278" s="781">
        <f>SUM(V279:V295)</f>
        <v>0</v>
      </c>
      <c r="V278" s="784"/>
    </row>
    <row r="279" spans="2:22" ht="12.45" hidden="1" customHeight="1">
      <c r="B279" s="788"/>
      <c r="C279" s="640"/>
      <c r="D279" s="640"/>
      <c r="E279" s="749"/>
      <c r="F279" s="640"/>
      <c r="G279" s="640"/>
      <c r="H279" s="749"/>
      <c r="I279" s="640"/>
      <c r="J279" s="640"/>
      <c r="K279" s="772"/>
      <c r="L279" s="773">
        <f>SUM(L281:L288)</f>
        <v>0</v>
      </c>
      <c r="M279" s="774"/>
      <c r="N279" s="775"/>
      <c r="O279" s="773">
        <f>SUM(O281:O288)</f>
        <v>0</v>
      </c>
      <c r="P279" s="774"/>
      <c r="Q279" s="768" t="s">
        <v>573</v>
      </c>
      <c r="R279" s="763"/>
      <c r="S279" s="764"/>
      <c r="T279" s="666"/>
      <c r="U279" s="640"/>
      <c r="V279" s="672"/>
    </row>
    <row r="280" spans="2:22" ht="12.45" hidden="1" customHeight="1" thickBot="1">
      <c r="B280" s="788"/>
      <c r="C280" s="640"/>
      <c r="D280" s="640"/>
      <c r="E280" s="749"/>
      <c r="F280" s="640"/>
      <c r="G280" s="640"/>
      <c r="H280" s="749"/>
      <c r="I280" s="640"/>
      <c r="J280" s="640"/>
      <c r="K280" s="780" t="s">
        <v>560</v>
      </c>
      <c r="L280" s="781">
        <f>SUM(M281:M288)</f>
        <v>0</v>
      </c>
      <c r="M280" s="782"/>
      <c r="N280" s="783" t="s">
        <v>560</v>
      </c>
      <c r="O280" s="781">
        <f>SUM(P281:P288)</f>
        <v>0</v>
      </c>
      <c r="P280" s="782"/>
      <c r="Q280" s="789"/>
      <c r="R280" s="773">
        <f>SUM(R282:R290)</f>
        <v>0</v>
      </c>
      <c r="S280" s="776"/>
      <c r="T280" s="666"/>
      <c r="U280" s="640"/>
      <c r="V280" s="672"/>
    </row>
    <row r="281" spans="2:22" ht="12.45" hidden="1" customHeight="1" thickBot="1">
      <c r="B281" s="788"/>
      <c r="C281" s="640"/>
      <c r="D281" s="640"/>
      <c r="E281" s="749"/>
      <c r="F281" s="640"/>
      <c r="G281" s="640"/>
      <c r="H281" s="749"/>
      <c r="I281" s="640"/>
      <c r="J281" s="640"/>
      <c r="K281" s="665"/>
      <c r="L281" s="640"/>
      <c r="M281" s="640"/>
      <c r="N281" s="665"/>
      <c r="O281" s="640"/>
      <c r="P281" s="640"/>
      <c r="Q281" s="780" t="s">
        <v>560</v>
      </c>
      <c r="R281" s="781">
        <f>SUM(S282:S290)</f>
        <v>0</v>
      </c>
      <c r="S281" s="784"/>
      <c r="T281" s="666"/>
      <c r="U281" s="640"/>
      <c r="V281" s="672"/>
    </row>
    <row r="282" spans="2:22" ht="12.45" hidden="1" customHeight="1" thickBot="1">
      <c r="B282" s="788"/>
      <c r="C282" s="640"/>
      <c r="D282" s="640"/>
      <c r="E282" s="749"/>
      <c r="F282" s="664"/>
      <c r="G282" s="664"/>
      <c r="H282" s="749"/>
      <c r="I282" s="640"/>
      <c r="J282" s="640"/>
      <c r="K282" s="665"/>
      <c r="L282" s="640"/>
      <c r="M282" s="640"/>
      <c r="N282" s="665"/>
      <c r="O282" s="640"/>
      <c r="P282" s="640"/>
      <c r="Q282" s="649"/>
      <c r="R282" s="653"/>
      <c r="S282" s="673"/>
      <c r="T282" s="666"/>
      <c r="U282" s="640"/>
      <c r="V282" s="672"/>
    </row>
    <row r="283" spans="2:22" ht="12.45" hidden="1" customHeight="1">
      <c r="B283" s="788"/>
      <c r="C283" s="640"/>
      <c r="D283" s="640"/>
      <c r="E283" s="767" t="s">
        <v>574</v>
      </c>
      <c r="F283" s="763"/>
      <c r="G283" s="764"/>
      <c r="H283" s="749"/>
      <c r="I283" s="640"/>
      <c r="J283" s="640"/>
      <c r="K283" s="665"/>
      <c r="L283" s="640"/>
      <c r="M283" s="640"/>
      <c r="N283" s="666"/>
      <c r="O283" s="640"/>
      <c r="P283" s="640"/>
      <c r="Q283" s="656"/>
      <c r="R283" s="653"/>
      <c r="S283" s="673"/>
      <c r="T283" s="666"/>
      <c r="U283" s="640"/>
      <c r="V283" s="672"/>
    </row>
    <row r="284" spans="2:22" ht="12.45" hidden="1" customHeight="1">
      <c r="B284" s="788"/>
      <c r="C284" s="640"/>
      <c r="D284" s="640"/>
      <c r="E284" s="772"/>
      <c r="F284" s="773">
        <f>SUM(F286:F295)</f>
        <v>0</v>
      </c>
      <c r="G284" s="776"/>
      <c r="H284" s="749"/>
      <c r="I284" s="640"/>
      <c r="J284" s="640"/>
      <c r="K284" s="665"/>
      <c r="L284" s="640"/>
      <c r="M284" s="640"/>
      <c r="N284" s="666"/>
      <c r="O284" s="640"/>
      <c r="P284" s="640"/>
      <c r="Q284" s="656"/>
      <c r="R284" s="653"/>
      <c r="S284" s="673"/>
      <c r="T284" s="666"/>
      <c r="U284" s="640"/>
      <c r="V284" s="672"/>
    </row>
    <row r="285" spans="2:22" ht="12.45" hidden="1" customHeight="1" thickBot="1">
      <c r="B285" s="790"/>
      <c r="C285" s="640"/>
      <c r="D285" s="640"/>
      <c r="E285" s="780" t="s">
        <v>560</v>
      </c>
      <c r="F285" s="781">
        <f>SUM(G286:G295)</f>
        <v>0</v>
      </c>
      <c r="G285" s="784"/>
      <c r="H285" s="749"/>
      <c r="I285" s="640"/>
      <c r="J285" s="640"/>
      <c r="K285" s="665"/>
      <c r="L285" s="640"/>
      <c r="M285" s="640"/>
      <c r="N285" s="666"/>
      <c r="O285" s="640"/>
      <c r="P285" s="640"/>
      <c r="Q285" s="656"/>
      <c r="R285" s="653"/>
      <c r="S285" s="673"/>
      <c r="T285" s="666"/>
      <c r="U285" s="640"/>
      <c r="V285" s="672"/>
    </row>
    <row r="286" spans="2:22" ht="12.45" hidden="1" customHeight="1">
      <c r="B286" s="790"/>
      <c r="C286" s="640"/>
      <c r="D286" s="640"/>
      <c r="E286" s="746"/>
      <c r="F286" s="640"/>
      <c r="G286" s="640"/>
      <c r="H286" s="749"/>
      <c r="I286" s="640"/>
      <c r="J286" s="640"/>
      <c r="K286" s="665"/>
      <c r="L286" s="640"/>
      <c r="M286" s="640"/>
      <c r="N286" s="666"/>
      <c r="O286" s="664"/>
      <c r="P286" s="664"/>
      <c r="Q286" s="656"/>
      <c r="R286" s="653"/>
      <c r="S286" s="673"/>
      <c r="T286" s="666"/>
      <c r="U286" s="640"/>
      <c r="V286" s="672"/>
    </row>
    <row r="287" spans="2:22" ht="12.45" hidden="1" customHeight="1">
      <c r="B287" s="790"/>
      <c r="C287" s="640"/>
      <c r="D287" s="640"/>
      <c r="E287" s="746"/>
      <c r="F287" s="640"/>
      <c r="G287" s="640"/>
      <c r="H287" s="749"/>
      <c r="I287" s="640"/>
      <c r="J287" s="640"/>
      <c r="K287" s="666"/>
      <c r="L287" s="664"/>
      <c r="M287" s="664"/>
      <c r="N287" s="666"/>
      <c r="O287" s="664"/>
      <c r="P287" s="664"/>
      <c r="Q287" s="656"/>
      <c r="R287" s="653"/>
      <c r="S287" s="673"/>
      <c r="T287" s="666"/>
      <c r="U287" s="664"/>
      <c r="V287" s="674"/>
    </row>
    <row r="288" spans="2:22" ht="12.45" hidden="1" customHeight="1" thickBot="1">
      <c r="B288" s="790"/>
      <c r="C288" s="640"/>
      <c r="D288" s="640"/>
      <c r="E288" s="746"/>
      <c r="F288" s="640"/>
      <c r="G288" s="640"/>
      <c r="H288" s="749"/>
      <c r="I288" s="664"/>
      <c r="J288" s="664"/>
      <c r="K288" s="666"/>
      <c r="L288" s="664"/>
      <c r="M288" s="664"/>
      <c r="N288" s="656"/>
      <c r="O288" s="658"/>
      <c r="P288" s="658"/>
      <c r="Q288" s="656"/>
      <c r="R288" s="653"/>
      <c r="S288" s="673"/>
      <c r="T288" s="666"/>
      <c r="U288" s="664"/>
      <c r="V288" s="674"/>
    </row>
    <row r="289" spans="2:22" ht="12.45" hidden="1" customHeight="1" thickBot="1">
      <c r="B289" s="790"/>
      <c r="C289" s="640"/>
      <c r="D289" s="640"/>
      <c r="E289" s="746"/>
      <c r="F289" s="640"/>
      <c r="G289" s="640"/>
      <c r="H289" s="749"/>
      <c r="I289" s="664"/>
      <c r="J289" s="664"/>
      <c r="K289" s="666"/>
      <c r="L289" s="664"/>
      <c r="M289" s="664"/>
      <c r="N289" s="768" t="s">
        <v>575</v>
      </c>
      <c r="O289" s="763"/>
      <c r="P289" s="764"/>
      <c r="Q289" s="666"/>
      <c r="R289" s="664"/>
      <c r="S289" s="668"/>
      <c r="T289" s="666"/>
      <c r="U289" s="664"/>
      <c r="V289" s="674"/>
    </row>
    <row r="290" spans="2:22" ht="12.45" hidden="1" customHeight="1" thickBot="1">
      <c r="B290" s="790"/>
      <c r="C290" s="640"/>
      <c r="D290" s="640"/>
      <c r="E290" s="749"/>
      <c r="F290" s="640"/>
      <c r="G290" s="640"/>
      <c r="H290" s="767" t="s">
        <v>576</v>
      </c>
      <c r="I290" s="763"/>
      <c r="J290" s="763"/>
      <c r="K290" s="768" t="s">
        <v>577</v>
      </c>
      <c r="L290" s="763"/>
      <c r="M290" s="764"/>
      <c r="N290" s="775"/>
      <c r="O290" s="773">
        <f>SUM(O292:O295)</f>
        <v>0</v>
      </c>
      <c r="P290" s="776"/>
      <c r="Q290" s="666"/>
      <c r="R290" s="664"/>
      <c r="S290" s="668"/>
      <c r="T290" s="666"/>
      <c r="U290" s="664"/>
      <c r="V290" s="674"/>
    </row>
    <row r="291" spans="2:22" ht="12.45" hidden="1" customHeight="1" thickBot="1">
      <c r="B291" s="790"/>
      <c r="C291" s="640"/>
      <c r="D291" s="640"/>
      <c r="E291" s="749"/>
      <c r="F291" s="640"/>
      <c r="G291" s="640"/>
      <c r="H291" s="772"/>
      <c r="I291" s="773">
        <f>SUM(I293:I295)</f>
        <v>0</v>
      </c>
      <c r="J291" s="774"/>
      <c r="K291" s="775"/>
      <c r="L291" s="773">
        <f>SUM(L293:L294)</f>
        <v>0</v>
      </c>
      <c r="M291" s="776"/>
      <c r="N291" s="780" t="s">
        <v>560</v>
      </c>
      <c r="O291" s="781">
        <f>SUM(P292:P295)</f>
        <v>0</v>
      </c>
      <c r="P291" s="782"/>
      <c r="Q291" s="768" t="s">
        <v>578</v>
      </c>
      <c r="R291" s="763"/>
      <c r="S291" s="764"/>
      <c r="T291" s="666"/>
      <c r="U291" s="664"/>
      <c r="V291" s="674"/>
    </row>
    <row r="292" spans="2:22" ht="12.45" hidden="1" customHeight="1" thickBot="1">
      <c r="B292" s="790"/>
      <c r="C292" s="640"/>
      <c r="D292" s="640"/>
      <c r="E292" s="749"/>
      <c r="F292" s="640"/>
      <c r="G292" s="640"/>
      <c r="H292" s="780" t="s">
        <v>560</v>
      </c>
      <c r="I292" s="781">
        <f>SUM(J293:J295)</f>
        <v>0</v>
      </c>
      <c r="J292" s="782"/>
      <c r="K292" s="783" t="s">
        <v>560</v>
      </c>
      <c r="L292" s="781">
        <f>SUM(M293:M294)</f>
        <v>0</v>
      </c>
      <c r="M292" s="784"/>
      <c r="N292" s="666"/>
      <c r="O292" s="640"/>
      <c r="P292" s="640"/>
      <c r="Q292" s="791"/>
      <c r="R292" s="773">
        <f>SUM(R294:R295)</f>
        <v>0</v>
      </c>
      <c r="S292" s="776"/>
      <c r="T292" s="666"/>
      <c r="U292" s="664"/>
      <c r="V292" s="674"/>
    </row>
    <row r="293" spans="2:22" ht="12.45" hidden="1" customHeight="1" thickBot="1">
      <c r="B293" s="790"/>
      <c r="C293" s="640"/>
      <c r="D293" s="640"/>
      <c r="E293" s="749"/>
      <c r="F293" s="640"/>
      <c r="G293" s="640"/>
      <c r="H293" s="746"/>
      <c r="I293" s="640"/>
      <c r="J293" s="640"/>
      <c r="K293" s="746"/>
      <c r="L293" s="640"/>
      <c r="M293" s="640"/>
      <c r="N293" s="666"/>
      <c r="O293" s="640"/>
      <c r="P293" s="640"/>
      <c r="Q293" s="792" t="s">
        <v>560</v>
      </c>
      <c r="R293" s="781">
        <f>SUM(S294:S295)</f>
        <v>0</v>
      </c>
      <c r="S293" s="784"/>
      <c r="T293" s="666"/>
      <c r="U293" s="664"/>
      <c r="V293" s="674"/>
    </row>
    <row r="294" spans="2:22" ht="12.45" hidden="1" customHeight="1">
      <c r="B294" s="790"/>
      <c r="C294" s="640"/>
      <c r="D294" s="640"/>
      <c r="E294" s="749"/>
      <c r="F294" s="640"/>
      <c r="G294" s="640"/>
      <c r="H294" s="746"/>
      <c r="I294" s="640"/>
      <c r="J294" s="640"/>
      <c r="K294" s="746"/>
      <c r="L294" s="640"/>
      <c r="M294" s="640"/>
      <c r="N294" s="666"/>
      <c r="O294" s="640"/>
      <c r="P294" s="640"/>
      <c r="Q294" s="666"/>
      <c r="R294" s="640"/>
      <c r="S294" s="760"/>
      <c r="T294" s="666"/>
      <c r="U294" s="664"/>
      <c r="V294" s="674"/>
    </row>
    <row r="295" spans="2:22" ht="12.45" hidden="1" customHeight="1" thickBot="1">
      <c r="B295" s="793"/>
      <c r="C295" s="675"/>
      <c r="D295" s="676"/>
      <c r="E295" s="754"/>
      <c r="F295" s="794"/>
      <c r="G295" s="678"/>
      <c r="H295" s="754"/>
      <c r="I295" s="680"/>
      <c r="J295" s="680"/>
      <c r="K295" s="754"/>
      <c r="L295" s="680"/>
      <c r="M295" s="680"/>
      <c r="N295" s="681"/>
      <c r="O295" s="680"/>
      <c r="P295" s="680"/>
      <c r="Q295" s="681"/>
      <c r="R295" s="680"/>
      <c r="S295" s="682"/>
      <c r="T295" s="681"/>
      <c r="U295" s="680"/>
      <c r="V295" s="683"/>
    </row>
    <row r="296" spans="2:22" s="717" customFormat="1" ht="12" hidden="1" customHeight="1">
      <c r="B296" s="755" t="s">
        <v>579</v>
      </c>
    </row>
    <row r="297" spans="2:22" s="717" customFormat="1" ht="12" hidden="1" customHeight="1">
      <c r="R297" s="759"/>
      <c r="S297" s="759"/>
      <c r="T297" s="853">
        <v>46082</v>
      </c>
      <c r="U297" s="854"/>
      <c r="V297" s="854"/>
    </row>
    <row r="298" spans="2:22" s="717" customFormat="1" hidden="1"/>
    <row r="299" spans="2:22" s="717" customFormat="1" ht="12" customHeight="1"/>
    <row r="301" spans="2:22" s="717" customFormat="1" ht="25.5" customHeight="1" thickBot="1">
      <c r="B301" s="842" t="s">
        <v>587</v>
      </c>
      <c r="C301" s="842"/>
      <c r="D301" s="842"/>
      <c r="E301" s="842"/>
      <c r="F301" s="842"/>
      <c r="G301" s="842"/>
      <c r="H301" s="842"/>
      <c r="I301" s="842"/>
      <c r="J301" s="842"/>
      <c r="K301" s="842"/>
      <c r="L301" s="842"/>
      <c r="M301" s="842"/>
      <c r="N301" s="842"/>
      <c r="O301" s="842"/>
      <c r="P301" s="842"/>
      <c r="Q301" s="842"/>
      <c r="R301" s="842"/>
      <c r="S301" s="842"/>
      <c r="T301" s="842"/>
      <c r="U301" s="842"/>
      <c r="V301" s="842"/>
    </row>
    <row r="302" spans="2:22" ht="12.45" customHeight="1">
      <c r="B302" s="707" t="s">
        <v>549</v>
      </c>
      <c r="C302" s="708"/>
      <c r="D302" s="708"/>
      <c r="E302" s="709" t="s">
        <v>64</v>
      </c>
      <c r="F302" s="710" t="s">
        <v>550</v>
      </c>
      <c r="G302" s="708"/>
      <c r="H302" s="710" t="s">
        <v>551</v>
      </c>
      <c r="I302" s="708"/>
      <c r="J302" s="711" t="s">
        <v>552</v>
      </c>
      <c r="K302" s="708"/>
      <c r="L302" s="708"/>
      <c r="M302" s="712"/>
      <c r="N302" s="712"/>
      <c r="O302" s="713" t="s">
        <v>553</v>
      </c>
      <c r="P302" s="714"/>
      <c r="Q302" s="714"/>
      <c r="R302" s="715"/>
      <c r="S302" s="716"/>
      <c r="T302" s="717"/>
      <c r="U302" s="717"/>
      <c r="V302" s="716"/>
    </row>
    <row r="303" spans="2:22" ht="21" customHeight="1" thickBot="1">
      <c r="B303" s="718"/>
      <c r="C303" s="719"/>
      <c r="D303" s="719"/>
      <c r="E303" s="720"/>
      <c r="F303" s="721">
        <f>$H$3+$H$63+$H$123+$H$183+$H$243+$H$303+$H$363+$H$423</f>
        <v>0</v>
      </c>
      <c r="G303" s="722"/>
      <c r="H303" s="721">
        <f>+C307+F323+F335+F345+I352+I328+I321+I315+I307+L307+L315+L328+L340+O351+O340+O322+O307+R307+R324+R333+R341+R353+U338+U318+U307+L352</f>
        <v>0</v>
      </c>
      <c r="I303" s="719"/>
      <c r="J303" s="843"/>
      <c r="K303" s="844"/>
      <c r="L303" s="844"/>
      <c r="M303" s="844"/>
      <c r="N303" s="845"/>
      <c r="O303" s="846"/>
      <c r="P303" s="844"/>
      <c r="Q303" s="844"/>
      <c r="R303" s="847"/>
      <c r="S303" s="848"/>
      <c r="T303" s="849"/>
      <c r="U303" s="849"/>
      <c r="V303" s="849"/>
    </row>
    <row r="304" spans="2:22" ht="6" customHeight="1" thickBot="1">
      <c r="B304" s="717"/>
      <c r="C304" s="717"/>
      <c r="D304" s="717"/>
      <c r="E304" s="717"/>
      <c r="F304" s="717"/>
      <c r="G304" s="717"/>
      <c r="H304" s="717"/>
      <c r="I304" s="717"/>
      <c r="J304" s="717"/>
      <c r="K304" s="717"/>
      <c r="L304" s="717"/>
      <c r="M304" s="717"/>
      <c r="N304" s="717"/>
      <c r="O304" s="717"/>
      <c r="P304" s="717"/>
      <c r="Q304" s="717"/>
      <c r="R304" s="717"/>
      <c r="S304" s="850"/>
      <c r="T304" s="850"/>
      <c r="U304" s="850"/>
      <c r="V304" s="850"/>
    </row>
    <row r="305" spans="2:22" ht="12.45" customHeight="1">
      <c r="B305" s="723" t="s">
        <v>554</v>
      </c>
      <c r="C305" s="724"/>
      <c r="D305" s="725"/>
      <c r="E305" s="726"/>
      <c r="F305" s="758"/>
      <c r="G305" s="638"/>
      <c r="H305" s="729" t="s">
        <v>555</v>
      </c>
      <c r="I305" s="724"/>
      <c r="J305" s="724"/>
      <c r="K305" s="729" t="s">
        <v>556</v>
      </c>
      <c r="L305" s="724"/>
      <c r="M305" s="725"/>
      <c r="N305" s="730" t="s">
        <v>583</v>
      </c>
      <c r="O305" s="724"/>
      <c r="P305" s="724"/>
      <c r="Q305" s="729" t="s">
        <v>558</v>
      </c>
      <c r="R305" s="724"/>
      <c r="S305" s="725"/>
      <c r="T305" s="730" t="s">
        <v>559</v>
      </c>
      <c r="U305" s="724"/>
      <c r="V305" s="731"/>
    </row>
    <row r="306" spans="2:22" ht="12.45" customHeight="1">
      <c r="B306" s="732"/>
      <c r="C306" s="733">
        <f>SUM(C310:C355)+SUM(F305:F320)</f>
        <v>4100</v>
      </c>
      <c r="D306" s="734"/>
      <c r="E306" s="735"/>
      <c r="F306" s="639"/>
      <c r="G306" s="640"/>
      <c r="H306" s="736"/>
      <c r="I306" s="737">
        <f>SUM(I308:I312)</f>
        <v>130</v>
      </c>
      <c r="J306" s="738"/>
      <c r="K306" s="736"/>
      <c r="L306" s="737">
        <f>SUM(L308:L312)</f>
        <v>20</v>
      </c>
      <c r="M306" s="739"/>
      <c r="N306" s="740"/>
      <c r="O306" s="737">
        <f>SUM(O308:O319)</f>
        <v>230</v>
      </c>
      <c r="P306" s="738"/>
      <c r="Q306" s="736"/>
      <c r="R306" s="737">
        <f>SUM(R308:R321)</f>
        <v>290</v>
      </c>
      <c r="S306" s="739"/>
      <c r="T306" s="740"/>
      <c r="U306" s="737">
        <f>SUM(U308:U315)</f>
        <v>50</v>
      </c>
      <c r="V306" s="741"/>
    </row>
    <row r="307" spans="2:22" ht="12.45" customHeight="1" thickBot="1">
      <c r="B307" s="742" t="s">
        <v>560</v>
      </c>
      <c r="C307" s="641">
        <f>SUM(C308:D309)</f>
        <v>0</v>
      </c>
      <c r="D307" s="642"/>
      <c r="E307" s="735"/>
      <c r="F307" s="639"/>
      <c r="G307" s="640"/>
      <c r="H307" s="743" t="s">
        <v>560</v>
      </c>
      <c r="I307" s="643">
        <f>SUM(J308:J312)</f>
        <v>0</v>
      </c>
      <c r="J307" s="644"/>
      <c r="K307" s="743" t="s">
        <v>560</v>
      </c>
      <c r="L307" s="643">
        <f>SUM(M308:M312)</f>
        <v>0</v>
      </c>
      <c r="M307" s="645"/>
      <c r="N307" s="744" t="s">
        <v>560</v>
      </c>
      <c r="O307" s="643">
        <f>SUM(P308:P319)</f>
        <v>0</v>
      </c>
      <c r="P307" s="644"/>
      <c r="Q307" s="743" t="s">
        <v>560</v>
      </c>
      <c r="R307" s="643">
        <f>SUM(S308:S321)</f>
        <v>0</v>
      </c>
      <c r="S307" s="645"/>
      <c r="T307" s="744" t="s">
        <v>560</v>
      </c>
      <c r="U307" s="643">
        <f>SUM(V308:V315)</f>
        <v>0</v>
      </c>
      <c r="V307" s="646"/>
    </row>
    <row r="308" spans="2:22" ht="12.45" customHeight="1">
      <c r="B308" s="745" t="s">
        <v>225</v>
      </c>
      <c r="C308" s="840">
        <f>SUM(D310:D355)</f>
        <v>0</v>
      </c>
      <c r="D308" s="841"/>
      <c r="E308" s="735"/>
      <c r="F308" s="639"/>
      <c r="G308" s="640"/>
      <c r="H308" s="746" t="s">
        <v>265</v>
      </c>
      <c r="I308" s="647">
        <v>80</v>
      </c>
      <c r="J308" s="648">
        <f>市郡別部数表!$S$162</f>
        <v>0</v>
      </c>
      <c r="K308" s="649" t="s">
        <v>318</v>
      </c>
      <c r="L308" s="647">
        <v>10</v>
      </c>
      <c r="M308" s="648">
        <f>市郡別部数表!$S$258</f>
        <v>0</v>
      </c>
      <c r="N308" s="649" t="s">
        <v>351</v>
      </c>
      <c r="O308" s="647">
        <v>30</v>
      </c>
      <c r="P308" s="648">
        <f>市郡別部数表!$S$326</f>
        <v>0</v>
      </c>
      <c r="Q308" s="649" t="s">
        <v>408</v>
      </c>
      <c r="R308" s="647">
        <v>90</v>
      </c>
      <c r="S308" s="650">
        <f>市郡別部数表!$S$418</f>
        <v>0</v>
      </c>
      <c r="T308" s="649" t="s">
        <v>466</v>
      </c>
      <c r="U308" s="647">
        <v>10</v>
      </c>
      <c r="V308" s="651">
        <f>市郡別部数表!$S$498</f>
        <v>0</v>
      </c>
    </row>
    <row r="309" spans="2:22" ht="12.45" customHeight="1" thickBot="1">
      <c r="B309" s="747" t="s">
        <v>227</v>
      </c>
      <c r="C309" s="851">
        <f>SUM(G305:G320)</f>
        <v>0</v>
      </c>
      <c r="D309" s="852"/>
      <c r="E309" s="735"/>
      <c r="F309" s="639"/>
      <c r="G309" s="640"/>
      <c r="H309" s="746" t="s">
        <v>267</v>
      </c>
      <c r="I309" s="647">
        <v>30</v>
      </c>
      <c r="J309" s="648">
        <f>市郡別部数表!$S$163</f>
        <v>0</v>
      </c>
      <c r="K309" s="649" t="s">
        <v>320</v>
      </c>
      <c r="L309" s="647">
        <v>10</v>
      </c>
      <c r="M309" s="648">
        <f>市郡別部数表!$S$259</f>
        <v>0</v>
      </c>
      <c r="N309" s="649" t="s">
        <v>353</v>
      </c>
      <c r="O309" s="647">
        <v>70</v>
      </c>
      <c r="P309" s="648">
        <f>市郡別部数表!$S$327</f>
        <v>0</v>
      </c>
      <c r="Q309" s="649" t="s">
        <v>410</v>
      </c>
      <c r="R309" s="647">
        <v>30</v>
      </c>
      <c r="S309" s="650">
        <f>市郡別部数表!$S$419</f>
        <v>0</v>
      </c>
      <c r="T309" s="649" t="s">
        <v>468</v>
      </c>
      <c r="U309" s="647">
        <v>10</v>
      </c>
      <c r="V309" s="651">
        <f>市郡別部数表!$S$499</f>
        <v>0</v>
      </c>
    </row>
    <row r="310" spans="2:22" ht="12.45" customHeight="1">
      <c r="B310" s="748" t="s">
        <v>194</v>
      </c>
      <c r="C310" s="654">
        <v>140</v>
      </c>
      <c r="D310" s="655">
        <f>市郡別部数表!$S$67</f>
        <v>0</v>
      </c>
      <c r="E310" s="746" t="s">
        <v>219</v>
      </c>
      <c r="F310" s="654">
        <v>30</v>
      </c>
      <c r="G310" s="655">
        <f>市郡別部数表!$S$96</f>
        <v>0</v>
      </c>
      <c r="H310" s="746" t="s">
        <v>269</v>
      </c>
      <c r="I310" s="647">
        <v>20</v>
      </c>
      <c r="J310" s="648">
        <f>市郡別部数表!$S$164</f>
        <v>0</v>
      </c>
      <c r="K310" s="656"/>
      <c r="L310" s="657"/>
      <c r="M310" s="658"/>
      <c r="N310" s="649" t="s">
        <v>355</v>
      </c>
      <c r="O310" s="647">
        <v>30</v>
      </c>
      <c r="P310" s="648">
        <f>市郡別部数表!$S$328</f>
        <v>0</v>
      </c>
      <c r="Q310" s="649" t="s">
        <v>412</v>
      </c>
      <c r="R310" s="647">
        <v>60</v>
      </c>
      <c r="S310" s="650">
        <f>市郡別部数表!$S$420</f>
        <v>0</v>
      </c>
      <c r="T310" s="649" t="s">
        <v>470</v>
      </c>
      <c r="U310" s="647">
        <v>10</v>
      </c>
      <c r="V310" s="651">
        <f>市郡別部数表!$S$500</f>
        <v>0</v>
      </c>
    </row>
    <row r="311" spans="2:22" ht="12.45" customHeight="1">
      <c r="B311" s="748" t="s">
        <v>196</v>
      </c>
      <c r="C311" s="654">
        <v>250</v>
      </c>
      <c r="D311" s="655">
        <f>市郡別部数表!$S$68</f>
        <v>0</v>
      </c>
      <c r="E311" s="746" t="s">
        <v>221</v>
      </c>
      <c r="F311" s="654">
        <v>30</v>
      </c>
      <c r="G311" s="655">
        <f>市郡別部数表!$S$97</f>
        <v>0</v>
      </c>
      <c r="H311" s="746"/>
      <c r="I311" s="652"/>
      <c r="J311" s="653"/>
      <c r="K311" s="656"/>
      <c r="L311" s="657"/>
      <c r="M311" s="658"/>
      <c r="N311" s="649" t="s">
        <v>357</v>
      </c>
      <c r="O311" s="647">
        <v>30</v>
      </c>
      <c r="P311" s="648">
        <f>市郡別部数表!$S$329</f>
        <v>0</v>
      </c>
      <c r="Q311" s="649" t="s">
        <v>414</v>
      </c>
      <c r="R311" s="647">
        <v>30</v>
      </c>
      <c r="S311" s="650">
        <f>市郡別部数表!$S$421</f>
        <v>0</v>
      </c>
      <c r="T311" s="649" t="s">
        <v>472</v>
      </c>
      <c r="U311" s="647">
        <v>20</v>
      </c>
      <c r="V311" s="651">
        <f>市郡別部数表!$S$501</f>
        <v>0</v>
      </c>
    </row>
    <row r="312" spans="2:22" ht="12.45" customHeight="1" thickBot="1">
      <c r="B312" s="748" t="s">
        <v>199</v>
      </c>
      <c r="C312" s="654">
        <v>270</v>
      </c>
      <c r="D312" s="655">
        <f>市郡別部数表!$S$69</f>
        <v>0</v>
      </c>
      <c r="E312" s="746" t="s">
        <v>223</v>
      </c>
      <c r="F312" s="654">
        <v>10</v>
      </c>
      <c r="G312" s="655">
        <f>市郡別部数表!$S$98</f>
        <v>0</v>
      </c>
      <c r="H312" s="749"/>
      <c r="I312" s="657"/>
      <c r="J312" s="658"/>
      <c r="K312" s="656"/>
      <c r="L312" s="657"/>
      <c r="M312" s="658"/>
      <c r="N312" s="649" t="s">
        <v>359</v>
      </c>
      <c r="O312" s="647">
        <v>40</v>
      </c>
      <c r="P312" s="648">
        <f>市郡別部数表!$S$330</f>
        <v>0</v>
      </c>
      <c r="Q312" s="649" t="s">
        <v>416</v>
      </c>
      <c r="R312" s="647">
        <v>10</v>
      </c>
      <c r="S312" s="650">
        <f>市郡別部数表!$S$422</f>
        <v>0</v>
      </c>
      <c r="T312" s="656"/>
      <c r="U312" s="657"/>
      <c r="V312" s="659"/>
    </row>
    <row r="313" spans="2:22" ht="12.45" customHeight="1">
      <c r="B313" s="748" t="s">
        <v>201</v>
      </c>
      <c r="C313" s="654">
        <v>560</v>
      </c>
      <c r="D313" s="655">
        <f>市郡別部数表!$S$70</f>
        <v>0</v>
      </c>
      <c r="E313" s="746"/>
      <c r="F313" s="639"/>
      <c r="G313" s="640"/>
      <c r="H313" s="729" t="s">
        <v>270</v>
      </c>
      <c r="I313" s="724"/>
      <c r="J313" s="724"/>
      <c r="K313" s="729" t="s">
        <v>561</v>
      </c>
      <c r="L313" s="724"/>
      <c r="M313" s="725"/>
      <c r="N313" s="660" t="s">
        <v>361</v>
      </c>
      <c r="O313" s="647">
        <v>30</v>
      </c>
      <c r="P313" s="648">
        <f>市郡別部数表!$S$331</f>
        <v>0</v>
      </c>
      <c r="Q313" s="649" t="s">
        <v>419</v>
      </c>
      <c r="R313" s="647">
        <v>10</v>
      </c>
      <c r="S313" s="650">
        <f>市郡別部数表!$S$423</f>
        <v>0</v>
      </c>
      <c r="T313" s="656"/>
      <c r="U313" s="657"/>
      <c r="V313" s="659"/>
    </row>
    <row r="314" spans="2:22" ht="12.45" customHeight="1">
      <c r="B314" s="748" t="s">
        <v>203</v>
      </c>
      <c r="C314" s="654">
        <v>80</v>
      </c>
      <c r="D314" s="655">
        <f>市郡別部数表!$S$71</f>
        <v>0</v>
      </c>
      <c r="E314" s="746"/>
      <c r="F314" s="639"/>
      <c r="G314" s="640"/>
      <c r="H314" s="736"/>
      <c r="I314" s="737">
        <f>SUM(I316:I318)</f>
        <v>40</v>
      </c>
      <c r="J314" s="738"/>
      <c r="K314" s="736"/>
      <c r="L314" s="737">
        <f>SUM(L316:L324)</f>
        <v>190</v>
      </c>
      <c r="M314" s="739"/>
      <c r="N314" s="660"/>
      <c r="O314" s="647"/>
      <c r="P314" s="648"/>
      <c r="Q314" s="649" t="s">
        <v>421</v>
      </c>
      <c r="R314" s="647">
        <v>20</v>
      </c>
      <c r="S314" s="650">
        <f>市郡別部数表!$S$424</f>
        <v>0</v>
      </c>
      <c r="T314" s="656"/>
      <c r="U314" s="657"/>
      <c r="V314" s="659"/>
    </row>
    <row r="315" spans="2:22" ht="12.45" customHeight="1" thickBot="1">
      <c r="B315" s="748" t="s">
        <v>206</v>
      </c>
      <c r="C315" s="654">
        <v>780</v>
      </c>
      <c r="D315" s="655">
        <f>市郡別部数表!$S$72</f>
        <v>0</v>
      </c>
      <c r="E315" s="746"/>
      <c r="F315" s="639"/>
      <c r="G315" s="640"/>
      <c r="H315" s="743" t="s">
        <v>560</v>
      </c>
      <c r="I315" s="643">
        <f>SUM(J316:J318)</f>
        <v>0</v>
      </c>
      <c r="J315" s="644"/>
      <c r="K315" s="743" t="s">
        <v>560</v>
      </c>
      <c r="L315" s="643">
        <f>SUM(M316:M324)</f>
        <v>0</v>
      </c>
      <c r="M315" s="645"/>
      <c r="N315" s="660"/>
      <c r="O315" s="652"/>
      <c r="P315" s="653"/>
      <c r="Q315" s="649" t="s">
        <v>423</v>
      </c>
      <c r="R315" s="647">
        <v>10</v>
      </c>
      <c r="S315" s="650">
        <f>市郡別部数表!$S$425</f>
        <v>0</v>
      </c>
      <c r="T315" s="656"/>
      <c r="U315" s="657"/>
      <c r="V315" s="659"/>
    </row>
    <row r="316" spans="2:22" ht="12.45" customHeight="1">
      <c r="B316" s="748" t="s">
        <v>209</v>
      </c>
      <c r="C316" s="654">
        <v>160</v>
      </c>
      <c r="D316" s="655">
        <f>市郡別部数表!$S$73</f>
        <v>0</v>
      </c>
      <c r="E316" s="746"/>
      <c r="F316" s="639"/>
      <c r="G316" s="640"/>
      <c r="H316" s="746" t="s">
        <v>272</v>
      </c>
      <c r="I316" s="647">
        <v>40</v>
      </c>
      <c r="J316" s="648">
        <f>市郡別部数表!$S$174</f>
        <v>0</v>
      </c>
      <c r="K316" s="649" t="s">
        <v>323</v>
      </c>
      <c r="L316" s="647">
        <v>80</v>
      </c>
      <c r="M316" s="648">
        <f>市郡別部数表!$S$267</f>
        <v>0</v>
      </c>
      <c r="N316" s="649"/>
      <c r="O316" s="652"/>
      <c r="P316" s="653"/>
      <c r="Q316" s="649" t="s">
        <v>425</v>
      </c>
      <c r="R316" s="647">
        <v>20</v>
      </c>
      <c r="S316" s="650">
        <f>市郡別部数表!$S$426</f>
        <v>0</v>
      </c>
      <c r="T316" s="729" t="s">
        <v>562</v>
      </c>
      <c r="U316" s="724"/>
      <c r="V316" s="731"/>
    </row>
    <row r="317" spans="2:22" ht="12.45" customHeight="1">
      <c r="B317" s="748"/>
      <c r="C317" s="654"/>
      <c r="D317" s="655"/>
      <c r="E317" s="746"/>
      <c r="F317" s="639"/>
      <c r="G317" s="640"/>
      <c r="H317" s="746"/>
      <c r="I317" s="647"/>
      <c r="J317" s="648"/>
      <c r="K317" s="649" t="s">
        <v>325</v>
      </c>
      <c r="L317" s="647">
        <v>40</v>
      </c>
      <c r="M317" s="648">
        <f>市郡別部数表!$S$268</f>
        <v>0</v>
      </c>
      <c r="N317" s="649"/>
      <c r="O317" s="652"/>
      <c r="P317" s="653"/>
      <c r="Q317" s="649" t="s">
        <v>427</v>
      </c>
      <c r="R317" s="647">
        <v>10</v>
      </c>
      <c r="S317" s="650">
        <f>市郡別部数表!$S$427</f>
        <v>0</v>
      </c>
      <c r="T317" s="736"/>
      <c r="U317" s="737">
        <f>SUM(U319:U335)</f>
        <v>120</v>
      </c>
      <c r="V317" s="741"/>
    </row>
    <row r="318" spans="2:22" ht="12.45" customHeight="1" thickBot="1">
      <c r="B318" s="748"/>
      <c r="C318" s="654"/>
      <c r="D318" s="655"/>
      <c r="E318" s="746"/>
      <c r="F318" s="654"/>
      <c r="G318" s="655"/>
      <c r="H318" s="749"/>
      <c r="I318" s="657"/>
      <c r="J318" s="658"/>
      <c r="K318" s="649" t="s">
        <v>327</v>
      </c>
      <c r="L318" s="647">
        <v>20</v>
      </c>
      <c r="M318" s="648">
        <f>市郡別部数表!$S$269</f>
        <v>0</v>
      </c>
      <c r="N318" s="656"/>
      <c r="O318" s="657"/>
      <c r="P318" s="658"/>
      <c r="Q318" s="649"/>
      <c r="R318" s="647"/>
      <c r="S318" s="650"/>
      <c r="T318" s="743" t="s">
        <v>560</v>
      </c>
      <c r="U318" s="643">
        <f>SUM(V319:V335)</f>
        <v>0</v>
      </c>
      <c r="V318" s="646"/>
    </row>
    <row r="319" spans="2:22" ht="12.45" customHeight="1" thickBot="1">
      <c r="B319" s="748"/>
      <c r="C319" s="654"/>
      <c r="D319" s="655"/>
      <c r="E319" s="746"/>
      <c r="F319" s="654"/>
      <c r="G319" s="655"/>
      <c r="H319" s="729" t="s">
        <v>563</v>
      </c>
      <c r="I319" s="724"/>
      <c r="J319" s="725"/>
      <c r="K319" s="660" t="s">
        <v>329</v>
      </c>
      <c r="L319" s="647">
        <v>40</v>
      </c>
      <c r="M319" s="648">
        <f>市郡別部数表!$S$270</f>
        <v>0</v>
      </c>
      <c r="N319" s="656"/>
      <c r="O319" s="657"/>
      <c r="P319" s="658"/>
      <c r="Q319" s="649"/>
      <c r="R319" s="652"/>
      <c r="S319" s="673"/>
      <c r="T319" s="649" t="s">
        <v>500</v>
      </c>
      <c r="U319" s="647">
        <v>120</v>
      </c>
      <c r="V319" s="651">
        <f>市郡別部数表!$S$532</f>
        <v>0</v>
      </c>
    </row>
    <row r="320" spans="2:22" ht="12.45" customHeight="1" thickBot="1">
      <c r="B320" s="748" t="s">
        <v>87</v>
      </c>
      <c r="C320" s="654">
        <v>50</v>
      </c>
      <c r="D320" s="655">
        <f>市郡別部数表!$S$8</f>
        <v>0</v>
      </c>
      <c r="E320" s="746"/>
      <c r="F320" s="654"/>
      <c r="G320" s="655"/>
      <c r="H320" s="736"/>
      <c r="I320" s="737">
        <f>SUM(I322:I325)</f>
        <v>100</v>
      </c>
      <c r="J320" s="739"/>
      <c r="K320" s="660" t="s">
        <v>331</v>
      </c>
      <c r="L320" s="647">
        <v>10</v>
      </c>
      <c r="M320" s="648">
        <f>市郡別部数表!$S$271</f>
        <v>0</v>
      </c>
      <c r="N320" s="729" t="s">
        <v>564</v>
      </c>
      <c r="O320" s="724"/>
      <c r="P320" s="725"/>
      <c r="Q320" s="661"/>
      <c r="R320" s="657"/>
      <c r="S320" s="662"/>
      <c r="T320" s="656"/>
      <c r="U320" s="657"/>
      <c r="V320" s="659"/>
    </row>
    <row r="321" spans="2:22" ht="12.45" customHeight="1" thickBot="1">
      <c r="B321" s="748" t="s">
        <v>89</v>
      </c>
      <c r="C321" s="654">
        <v>110</v>
      </c>
      <c r="D321" s="655">
        <f>市郡別部数表!$S$9</f>
        <v>0</v>
      </c>
      <c r="E321" s="729" t="s">
        <v>565</v>
      </c>
      <c r="F321" s="724"/>
      <c r="G321" s="725"/>
      <c r="H321" s="744" t="s">
        <v>560</v>
      </c>
      <c r="I321" s="643">
        <f>SUM(J322:J325)</f>
        <v>0</v>
      </c>
      <c r="J321" s="645"/>
      <c r="K321" s="649"/>
      <c r="L321" s="653"/>
      <c r="M321" s="653"/>
      <c r="N321" s="736"/>
      <c r="O321" s="737">
        <f>SUM(O323:O337)</f>
        <v>410</v>
      </c>
      <c r="P321" s="739"/>
      <c r="Q321" s="661"/>
      <c r="R321" s="657"/>
      <c r="S321" s="662"/>
      <c r="T321" s="656"/>
      <c r="U321" s="657"/>
      <c r="V321" s="659"/>
    </row>
    <row r="322" spans="2:22" ht="12.45" customHeight="1" thickBot="1">
      <c r="B322" s="748" t="s">
        <v>94</v>
      </c>
      <c r="C322" s="654">
        <v>180</v>
      </c>
      <c r="D322" s="655">
        <f>市郡別部数表!$S$11</f>
        <v>0</v>
      </c>
      <c r="E322" s="736"/>
      <c r="F322" s="737">
        <f>SUM(F324:F332)</f>
        <v>150</v>
      </c>
      <c r="G322" s="739"/>
      <c r="H322" s="735" t="s">
        <v>275</v>
      </c>
      <c r="I322" s="647">
        <v>50</v>
      </c>
      <c r="J322" s="648">
        <f>市郡別部数表!$S$186</f>
        <v>0</v>
      </c>
      <c r="K322" s="656"/>
      <c r="L322" s="657"/>
      <c r="M322" s="658"/>
      <c r="N322" s="743" t="s">
        <v>560</v>
      </c>
      <c r="O322" s="643">
        <f>SUM(P323:P337)</f>
        <v>0</v>
      </c>
      <c r="P322" s="644"/>
      <c r="Q322" s="729" t="s">
        <v>566</v>
      </c>
      <c r="R322" s="724"/>
      <c r="S322" s="725"/>
      <c r="T322" s="661"/>
      <c r="U322" s="657"/>
      <c r="V322" s="659"/>
    </row>
    <row r="323" spans="2:22" ht="12.45" customHeight="1" thickBot="1">
      <c r="B323" s="748" t="s">
        <v>96</v>
      </c>
      <c r="C323" s="654">
        <v>20</v>
      </c>
      <c r="D323" s="655">
        <f>市郡別部数表!$S$12</f>
        <v>0</v>
      </c>
      <c r="E323" s="743" t="s">
        <v>560</v>
      </c>
      <c r="F323" s="643">
        <f>SUM(G324:G332)</f>
        <v>0</v>
      </c>
      <c r="G323" s="645"/>
      <c r="H323" s="746" t="s">
        <v>277</v>
      </c>
      <c r="I323" s="647">
        <v>20</v>
      </c>
      <c r="J323" s="648">
        <f>市郡別部数表!$S$187</f>
        <v>0</v>
      </c>
      <c r="K323" s="656"/>
      <c r="L323" s="657"/>
      <c r="M323" s="658"/>
      <c r="N323" s="649" t="s">
        <v>366</v>
      </c>
      <c r="O323" s="647">
        <v>100</v>
      </c>
      <c r="P323" s="648">
        <f>市郡別部数表!$S$342</f>
        <v>0</v>
      </c>
      <c r="Q323" s="736"/>
      <c r="R323" s="737">
        <f>SUM(R325:R330)</f>
        <v>100</v>
      </c>
      <c r="S323" s="739"/>
      <c r="T323" s="661"/>
      <c r="U323" s="657"/>
      <c r="V323" s="659"/>
    </row>
    <row r="324" spans="2:22" ht="12.45" customHeight="1" thickBot="1">
      <c r="B324" s="748" t="s">
        <v>99</v>
      </c>
      <c r="C324" s="654">
        <v>150</v>
      </c>
      <c r="D324" s="655">
        <f>市郡別部数表!$S$13</f>
        <v>0</v>
      </c>
      <c r="E324" s="746" t="s">
        <v>236</v>
      </c>
      <c r="F324" s="654">
        <v>20</v>
      </c>
      <c r="G324" s="655">
        <f>市郡別部数表!$S$114</f>
        <v>0</v>
      </c>
      <c r="H324" s="746" t="s">
        <v>279</v>
      </c>
      <c r="I324" s="647">
        <v>30</v>
      </c>
      <c r="J324" s="648">
        <f>市郡別部数表!$S$188</f>
        <v>0</v>
      </c>
      <c r="K324" s="656"/>
      <c r="L324" s="657"/>
      <c r="M324" s="658"/>
      <c r="N324" s="649" t="s">
        <v>368</v>
      </c>
      <c r="O324" s="647">
        <v>60</v>
      </c>
      <c r="P324" s="648">
        <f>市郡別部数表!$S$343</f>
        <v>0</v>
      </c>
      <c r="Q324" s="743" t="s">
        <v>560</v>
      </c>
      <c r="R324" s="643">
        <f>SUM(S325:S330)</f>
        <v>0</v>
      </c>
      <c r="S324" s="645"/>
      <c r="T324" s="656"/>
      <c r="U324" s="657"/>
      <c r="V324" s="659"/>
    </row>
    <row r="325" spans="2:22" ht="12.45" customHeight="1" thickBot="1">
      <c r="B325" s="748" t="s">
        <v>101</v>
      </c>
      <c r="C325" s="654">
        <v>60</v>
      </c>
      <c r="D325" s="655">
        <f>市郡別部数表!$S$14</f>
        <v>0</v>
      </c>
      <c r="E325" s="746" t="s">
        <v>238</v>
      </c>
      <c r="F325" s="654">
        <v>20</v>
      </c>
      <c r="G325" s="655">
        <f>市郡別部数表!$S$115</f>
        <v>0</v>
      </c>
      <c r="H325" s="749"/>
      <c r="I325" s="657"/>
      <c r="J325" s="658"/>
      <c r="K325" s="656"/>
      <c r="L325" s="657"/>
      <c r="M325" s="658"/>
      <c r="N325" s="649" t="s">
        <v>370</v>
      </c>
      <c r="O325" s="647">
        <v>30</v>
      </c>
      <c r="P325" s="648">
        <f>市郡別部数表!$S$344</f>
        <v>0</v>
      </c>
      <c r="Q325" s="649" t="s">
        <v>432</v>
      </c>
      <c r="R325" s="647">
        <v>10</v>
      </c>
      <c r="S325" s="650">
        <f>市郡別部数表!$S$441</f>
        <v>0</v>
      </c>
      <c r="T325" s="656"/>
      <c r="U325" s="657"/>
      <c r="V325" s="659"/>
    </row>
    <row r="326" spans="2:22" ht="12.45" customHeight="1">
      <c r="B326" s="748" t="s">
        <v>104</v>
      </c>
      <c r="C326" s="654">
        <v>40</v>
      </c>
      <c r="D326" s="655">
        <f>市郡別部数表!$S$15</f>
        <v>0</v>
      </c>
      <c r="E326" s="746" t="s">
        <v>240</v>
      </c>
      <c r="F326" s="654">
        <v>20</v>
      </c>
      <c r="G326" s="655">
        <f>市郡別部数表!$S$116</f>
        <v>0</v>
      </c>
      <c r="H326" s="729" t="s">
        <v>567</v>
      </c>
      <c r="I326" s="724"/>
      <c r="J326" s="724"/>
      <c r="K326" s="729" t="s">
        <v>568</v>
      </c>
      <c r="L326" s="724"/>
      <c r="M326" s="725"/>
      <c r="N326" s="660" t="s">
        <v>372</v>
      </c>
      <c r="O326" s="647">
        <v>90</v>
      </c>
      <c r="P326" s="648">
        <f>市郡別部数表!$S$345</f>
        <v>0</v>
      </c>
      <c r="Q326" s="649" t="s">
        <v>434</v>
      </c>
      <c r="R326" s="647">
        <v>60</v>
      </c>
      <c r="S326" s="650">
        <f>市郡別部数表!$S$442</f>
        <v>0</v>
      </c>
      <c r="T326" s="656"/>
      <c r="U326" s="657"/>
      <c r="V326" s="659"/>
    </row>
    <row r="327" spans="2:22" ht="12.45" customHeight="1">
      <c r="B327" s="748" t="s">
        <v>107</v>
      </c>
      <c r="C327" s="654">
        <v>30</v>
      </c>
      <c r="D327" s="655">
        <f>市郡別部数表!$S$16</f>
        <v>0</v>
      </c>
      <c r="E327" s="746" t="s">
        <v>242</v>
      </c>
      <c r="F327" s="654">
        <v>40</v>
      </c>
      <c r="G327" s="655">
        <f>市郡別部数表!$S$117</f>
        <v>0</v>
      </c>
      <c r="H327" s="736"/>
      <c r="I327" s="737">
        <f>SUM(I329:I349)</f>
        <v>340</v>
      </c>
      <c r="J327" s="738"/>
      <c r="K327" s="736"/>
      <c r="L327" s="737">
        <f>SUM(L329:L337)</f>
        <v>40</v>
      </c>
      <c r="M327" s="739"/>
      <c r="N327" s="660" t="s">
        <v>374</v>
      </c>
      <c r="O327" s="647">
        <v>30</v>
      </c>
      <c r="P327" s="648">
        <f>市郡別部数表!$S$346</f>
        <v>0</v>
      </c>
      <c r="Q327" s="649" t="s">
        <v>436</v>
      </c>
      <c r="R327" s="647">
        <v>10</v>
      </c>
      <c r="S327" s="650">
        <f>市郡別部数表!$S$443</f>
        <v>0</v>
      </c>
      <c r="T327" s="656"/>
      <c r="U327" s="657"/>
      <c r="V327" s="659"/>
    </row>
    <row r="328" spans="2:22" ht="12.45" customHeight="1" thickBot="1">
      <c r="B328" s="748" t="s">
        <v>109</v>
      </c>
      <c r="C328" s="654">
        <v>40</v>
      </c>
      <c r="D328" s="655">
        <f>市郡別部数表!$S$17</f>
        <v>0</v>
      </c>
      <c r="E328" s="746" t="s">
        <v>245</v>
      </c>
      <c r="F328" s="654">
        <v>30</v>
      </c>
      <c r="G328" s="655">
        <f>市郡別部数表!$S$118</f>
        <v>0</v>
      </c>
      <c r="H328" s="743" t="s">
        <v>560</v>
      </c>
      <c r="I328" s="643">
        <f>SUM(J329:J349)</f>
        <v>0</v>
      </c>
      <c r="J328" s="644"/>
      <c r="K328" s="743" t="s">
        <v>560</v>
      </c>
      <c r="L328" s="643">
        <f>SUM(M329:M337)</f>
        <v>0</v>
      </c>
      <c r="M328" s="645"/>
      <c r="N328" s="660" t="s">
        <v>376</v>
      </c>
      <c r="O328" s="647">
        <v>10</v>
      </c>
      <c r="P328" s="648">
        <f>市郡別部数表!$S$347</f>
        <v>0</v>
      </c>
      <c r="Q328" s="649" t="s">
        <v>438</v>
      </c>
      <c r="R328" s="647">
        <v>20</v>
      </c>
      <c r="S328" s="650">
        <f>市郡別部数表!$S$444</f>
        <v>0</v>
      </c>
      <c r="T328" s="656"/>
      <c r="U328" s="657"/>
      <c r="V328" s="659"/>
    </row>
    <row r="329" spans="2:22" ht="12.45" customHeight="1">
      <c r="B329" s="748" t="s">
        <v>111</v>
      </c>
      <c r="C329" s="654">
        <v>30</v>
      </c>
      <c r="D329" s="655">
        <f>市郡別部数表!$S$18</f>
        <v>0</v>
      </c>
      <c r="E329" s="746" t="s">
        <v>247</v>
      </c>
      <c r="F329" s="654">
        <v>20</v>
      </c>
      <c r="G329" s="655">
        <f>市郡別部数表!$S$119</f>
        <v>0</v>
      </c>
      <c r="H329" s="746" t="s">
        <v>283</v>
      </c>
      <c r="I329" s="647">
        <v>130</v>
      </c>
      <c r="J329" s="648">
        <f>市郡別部数表!$S$213</f>
        <v>0</v>
      </c>
      <c r="K329" s="649" t="s">
        <v>334</v>
      </c>
      <c r="L329" s="647">
        <v>30</v>
      </c>
      <c r="M329" s="648">
        <f>市郡別部数表!$S$283</f>
        <v>0</v>
      </c>
      <c r="N329" s="649" t="s">
        <v>378</v>
      </c>
      <c r="O329" s="647">
        <v>20</v>
      </c>
      <c r="P329" s="648">
        <f>市郡別部数表!$S$348</f>
        <v>0</v>
      </c>
      <c r="Q329" s="656"/>
      <c r="R329" s="657"/>
      <c r="S329" s="662"/>
      <c r="T329" s="656"/>
      <c r="U329" s="657"/>
      <c r="V329" s="659"/>
    </row>
    <row r="330" spans="2:22" ht="12.45" customHeight="1" thickBot="1">
      <c r="B330" s="748" t="s">
        <v>114</v>
      </c>
      <c r="C330" s="654">
        <v>70</v>
      </c>
      <c r="D330" s="655">
        <f>市郡別部数表!$S$19</f>
        <v>0</v>
      </c>
      <c r="E330" s="746"/>
      <c r="F330" s="639"/>
      <c r="G330" s="640"/>
      <c r="H330" s="746" t="s">
        <v>285</v>
      </c>
      <c r="I330" s="654">
        <v>90</v>
      </c>
      <c r="J330" s="655">
        <f>市郡別部数表!$S$214</f>
        <v>0</v>
      </c>
      <c r="K330" s="649" t="s">
        <v>336</v>
      </c>
      <c r="L330" s="647">
        <v>10</v>
      </c>
      <c r="M330" s="648">
        <f>市郡別部数表!$S$284</f>
        <v>0</v>
      </c>
      <c r="N330" s="649" t="s">
        <v>380</v>
      </c>
      <c r="O330" s="647">
        <v>20</v>
      </c>
      <c r="P330" s="648">
        <f>市郡別部数表!$S$349</f>
        <v>0</v>
      </c>
      <c r="Q330" s="656"/>
      <c r="R330" s="657"/>
      <c r="S330" s="662"/>
      <c r="T330" s="656"/>
      <c r="U330" s="657"/>
      <c r="V330" s="659"/>
    </row>
    <row r="331" spans="2:22" ht="12.45" customHeight="1">
      <c r="B331" s="748" t="s">
        <v>119</v>
      </c>
      <c r="C331" s="654">
        <v>90</v>
      </c>
      <c r="D331" s="655">
        <f>市郡別部数表!$S$20</f>
        <v>0</v>
      </c>
      <c r="E331" s="749"/>
      <c r="F331" s="663"/>
      <c r="G331" s="664"/>
      <c r="H331" s="746" t="s">
        <v>287</v>
      </c>
      <c r="I331" s="654">
        <v>40</v>
      </c>
      <c r="J331" s="655">
        <f>市郡別部数表!$S$215</f>
        <v>0</v>
      </c>
      <c r="K331" s="649"/>
      <c r="L331" s="652"/>
      <c r="M331" s="653"/>
      <c r="N331" s="665" t="s">
        <v>382</v>
      </c>
      <c r="O331" s="654">
        <v>40</v>
      </c>
      <c r="P331" s="648">
        <f>市郡別部数表!$S$350</f>
        <v>0</v>
      </c>
      <c r="Q331" s="729" t="s">
        <v>569</v>
      </c>
      <c r="R331" s="724"/>
      <c r="S331" s="725"/>
      <c r="T331" s="661"/>
      <c r="U331" s="657"/>
      <c r="V331" s="659"/>
    </row>
    <row r="332" spans="2:22" ht="12.45" customHeight="1" thickBot="1">
      <c r="B332" s="748" t="s">
        <v>121</v>
      </c>
      <c r="C332" s="654">
        <v>170</v>
      </c>
      <c r="D332" s="655">
        <f>市郡別部数表!$S$21</f>
        <v>0</v>
      </c>
      <c r="E332" s="749"/>
      <c r="F332" s="663"/>
      <c r="G332" s="664"/>
      <c r="H332" s="746" t="s">
        <v>291</v>
      </c>
      <c r="I332" s="654">
        <v>20</v>
      </c>
      <c r="J332" s="655">
        <f>市郡別部数表!$S$217</f>
        <v>0</v>
      </c>
      <c r="K332" s="665"/>
      <c r="L332" s="639"/>
      <c r="M332" s="640"/>
      <c r="N332" s="665" t="s">
        <v>384</v>
      </c>
      <c r="O332" s="654">
        <v>10</v>
      </c>
      <c r="P332" s="648">
        <f>市郡別部数表!$S$351</f>
        <v>0</v>
      </c>
      <c r="Q332" s="736"/>
      <c r="R332" s="737">
        <f>SUM(R334:R338)</f>
        <v>50</v>
      </c>
      <c r="S332" s="739"/>
      <c r="T332" s="661"/>
      <c r="U332" s="657"/>
      <c r="V332" s="659"/>
    </row>
    <row r="333" spans="2:22" ht="12.45" customHeight="1" thickBot="1">
      <c r="B333" s="748" t="s">
        <v>126</v>
      </c>
      <c r="C333" s="654">
        <v>230</v>
      </c>
      <c r="D333" s="655">
        <f>市郡別部数表!$S$22</f>
        <v>0</v>
      </c>
      <c r="E333" s="729" t="s">
        <v>570</v>
      </c>
      <c r="F333" s="724"/>
      <c r="G333" s="725"/>
      <c r="H333" s="735" t="s">
        <v>294</v>
      </c>
      <c r="I333" s="654">
        <v>30</v>
      </c>
      <c r="J333" s="655">
        <f>市郡別部数表!$S$218</f>
        <v>0</v>
      </c>
      <c r="K333" s="649"/>
      <c r="L333" s="652"/>
      <c r="M333" s="653"/>
      <c r="N333" s="665"/>
      <c r="O333" s="639"/>
      <c r="P333" s="653"/>
      <c r="Q333" s="743" t="s">
        <v>560</v>
      </c>
      <c r="R333" s="643">
        <f>SUM(S334:S338)</f>
        <v>0</v>
      </c>
      <c r="S333" s="645"/>
      <c r="T333" s="656"/>
      <c r="U333" s="657"/>
      <c r="V333" s="659"/>
    </row>
    <row r="334" spans="2:22" ht="12.45" customHeight="1">
      <c r="B334" s="748" t="s">
        <v>130</v>
      </c>
      <c r="C334" s="654">
        <v>60</v>
      </c>
      <c r="D334" s="655">
        <f>市郡別部数表!$S$23</f>
        <v>0</v>
      </c>
      <c r="E334" s="736"/>
      <c r="F334" s="737">
        <f>SUM(F336:F342)</f>
        <v>110</v>
      </c>
      <c r="G334" s="739"/>
      <c r="H334" s="735" t="s">
        <v>296</v>
      </c>
      <c r="I334" s="654">
        <v>10</v>
      </c>
      <c r="J334" s="655">
        <f>市郡別部数表!$S$219</f>
        <v>0</v>
      </c>
      <c r="K334" s="656"/>
      <c r="L334" s="657"/>
      <c r="M334" s="658"/>
      <c r="N334" s="665"/>
      <c r="O334" s="639"/>
      <c r="P334" s="653"/>
      <c r="Q334" s="649" t="s">
        <v>443</v>
      </c>
      <c r="R334" s="647">
        <v>40</v>
      </c>
      <c r="S334" s="650">
        <f>市郡別部数表!$S$454</f>
        <v>0</v>
      </c>
      <c r="T334" s="656"/>
      <c r="U334" s="657"/>
      <c r="V334" s="659"/>
    </row>
    <row r="335" spans="2:22" ht="12.45" customHeight="1" thickBot="1">
      <c r="B335" s="748" t="s">
        <v>132</v>
      </c>
      <c r="C335" s="654">
        <v>190</v>
      </c>
      <c r="D335" s="655">
        <f>市郡別部数表!$S$24</f>
        <v>0</v>
      </c>
      <c r="E335" s="743" t="s">
        <v>560</v>
      </c>
      <c r="F335" s="643">
        <f>SUM(G336:G342)</f>
        <v>0</v>
      </c>
      <c r="G335" s="645"/>
      <c r="H335" s="746" t="s">
        <v>298</v>
      </c>
      <c r="I335" s="654">
        <v>10</v>
      </c>
      <c r="J335" s="655">
        <f>市郡別部数表!$S$220</f>
        <v>0</v>
      </c>
      <c r="K335" s="656"/>
      <c r="L335" s="657"/>
      <c r="M335" s="658"/>
      <c r="N335" s="665"/>
      <c r="O335" s="639"/>
      <c r="P335" s="653"/>
      <c r="Q335" s="649" t="s">
        <v>445</v>
      </c>
      <c r="R335" s="647">
        <v>10</v>
      </c>
      <c r="S335" s="650">
        <f>市郡別部数表!$S$455</f>
        <v>0</v>
      </c>
      <c r="T335" s="656"/>
      <c r="U335" s="657"/>
      <c r="V335" s="659"/>
    </row>
    <row r="336" spans="2:22" ht="12.45" customHeight="1">
      <c r="B336" s="748" t="s">
        <v>139</v>
      </c>
      <c r="C336" s="654">
        <v>10</v>
      </c>
      <c r="D336" s="655">
        <f>市郡別部数表!$S$27</f>
        <v>0</v>
      </c>
      <c r="E336" s="746" t="s">
        <v>251</v>
      </c>
      <c r="F336" s="654">
        <v>30</v>
      </c>
      <c r="G336" s="655">
        <f>市郡別部数表!$S$130</f>
        <v>0</v>
      </c>
      <c r="H336" s="746"/>
      <c r="I336" s="654"/>
      <c r="J336" s="655"/>
      <c r="K336" s="656"/>
      <c r="L336" s="657"/>
      <c r="M336" s="658"/>
      <c r="N336" s="666"/>
      <c r="O336" s="663"/>
      <c r="P336" s="664"/>
      <c r="Q336" s="665"/>
      <c r="R336" s="639"/>
      <c r="S336" s="760"/>
      <c r="T336" s="729" t="s">
        <v>571</v>
      </c>
      <c r="U336" s="724"/>
      <c r="V336" s="731"/>
    </row>
    <row r="337" spans="2:22" ht="12.45" customHeight="1" thickBot="1">
      <c r="B337" s="748" t="s">
        <v>148</v>
      </c>
      <c r="C337" s="654">
        <v>10</v>
      </c>
      <c r="D337" s="655">
        <f>市郡別部数表!$S$31</f>
        <v>0</v>
      </c>
      <c r="E337" s="746" t="s">
        <v>253</v>
      </c>
      <c r="F337" s="654">
        <v>50</v>
      </c>
      <c r="G337" s="655">
        <f>市郡別部数表!$S$131</f>
        <v>0</v>
      </c>
      <c r="H337" s="746"/>
      <c r="I337" s="654"/>
      <c r="J337" s="655"/>
      <c r="K337" s="666"/>
      <c r="L337" s="663"/>
      <c r="M337" s="664"/>
      <c r="N337" s="666"/>
      <c r="O337" s="663"/>
      <c r="P337" s="664"/>
      <c r="Q337" s="666"/>
      <c r="R337" s="663"/>
      <c r="S337" s="668"/>
      <c r="T337" s="736"/>
      <c r="U337" s="737">
        <f>SUM(U339:U355)</f>
        <v>110</v>
      </c>
      <c r="V337" s="741"/>
    </row>
    <row r="338" spans="2:22" ht="12.45" customHeight="1" thickBot="1">
      <c r="B338" s="748" t="s">
        <v>151</v>
      </c>
      <c r="C338" s="654">
        <v>30</v>
      </c>
      <c r="D338" s="655">
        <f>市郡別部数表!$S$32</f>
        <v>0</v>
      </c>
      <c r="E338" s="746" t="s">
        <v>255</v>
      </c>
      <c r="F338" s="654">
        <v>30</v>
      </c>
      <c r="G338" s="655">
        <f>市郡別部数表!$S$132</f>
        <v>0</v>
      </c>
      <c r="H338" s="746" t="s">
        <v>304</v>
      </c>
      <c r="I338" s="654">
        <v>10</v>
      </c>
      <c r="J338" s="655">
        <f>市郡別部数表!$S$225</f>
        <v>0</v>
      </c>
      <c r="K338" s="729" t="s">
        <v>339</v>
      </c>
      <c r="L338" s="724"/>
      <c r="M338" s="724"/>
      <c r="N338" s="729" t="s">
        <v>572</v>
      </c>
      <c r="O338" s="724"/>
      <c r="P338" s="725"/>
      <c r="Q338" s="669"/>
      <c r="R338" s="663"/>
      <c r="S338" s="668"/>
      <c r="T338" s="743" t="s">
        <v>560</v>
      </c>
      <c r="U338" s="643">
        <f>SUM(V339:V355)</f>
        <v>0</v>
      </c>
      <c r="V338" s="646"/>
    </row>
    <row r="339" spans="2:22" ht="12.45" customHeight="1">
      <c r="B339" s="748" t="s">
        <v>153</v>
      </c>
      <c r="C339" s="654">
        <v>40</v>
      </c>
      <c r="D339" s="655">
        <f>市郡別部数表!$S$33</f>
        <v>0</v>
      </c>
      <c r="E339" s="746"/>
      <c r="F339" s="654"/>
      <c r="G339" s="655"/>
      <c r="H339" s="746"/>
      <c r="I339" s="654"/>
      <c r="J339" s="655"/>
      <c r="K339" s="736"/>
      <c r="L339" s="737">
        <f>SUM(L341:L348)</f>
        <v>70</v>
      </c>
      <c r="M339" s="738"/>
      <c r="N339" s="736"/>
      <c r="O339" s="737">
        <f>SUM(O341:O348)</f>
        <v>90</v>
      </c>
      <c r="P339" s="739"/>
      <c r="Q339" s="730" t="s">
        <v>573</v>
      </c>
      <c r="R339" s="724"/>
      <c r="S339" s="725"/>
      <c r="T339" s="670" t="s">
        <v>539</v>
      </c>
      <c r="U339" s="654">
        <v>10</v>
      </c>
      <c r="V339" s="671">
        <f>市郡別部数表!$S$554</f>
        <v>0</v>
      </c>
    </row>
    <row r="340" spans="2:22" ht="12.45" customHeight="1" thickBot="1">
      <c r="B340" s="748" t="s">
        <v>156</v>
      </c>
      <c r="C340" s="654">
        <v>20</v>
      </c>
      <c r="D340" s="655">
        <f>市郡別部数表!$S$34</f>
        <v>0</v>
      </c>
      <c r="E340" s="746"/>
      <c r="F340" s="654"/>
      <c r="G340" s="655"/>
      <c r="H340" s="746"/>
      <c r="I340" s="639"/>
      <c r="J340" s="640"/>
      <c r="K340" s="743" t="s">
        <v>560</v>
      </c>
      <c r="L340" s="643">
        <f>SUM(M341:M348)</f>
        <v>0</v>
      </c>
      <c r="M340" s="644"/>
      <c r="N340" s="743" t="s">
        <v>560</v>
      </c>
      <c r="O340" s="643">
        <f>SUM(P341:P348)</f>
        <v>0</v>
      </c>
      <c r="P340" s="645"/>
      <c r="Q340" s="740"/>
      <c r="R340" s="737">
        <f>SUM(R342:R350)</f>
        <v>90</v>
      </c>
      <c r="S340" s="739"/>
      <c r="T340" s="670" t="s">
        <v>542</v>
      </c>
      <c r="U340" s="654">
        <v>20</v>
      </c>
      <c r="V340" s="671">
        <f>市郡別部数表!$S$555</f>
        <v>0</v>
      </c>
    </row>
    <row r="341" spans="2:22" ht="12.45" customHeight="1" thickBot="1">
      <c r="B341" s="748" t="s">
        <v>158</v>
      </c>
      <c r="C341" s="654">
        <v>20</v>
      </c>
      <c r="D341" s="655">
        <f>市郡別部数表!$S$35</f>
        <v>0</v>
      </c>
      <c r="E341" s="746"/>
      <c r="F341" s="639"/>
      <c r="G341" s="640"/>
      <c r="H341" s="746"/>
      <c r="I341" s="639"/>
      <c r="J341" s="640"/>
      <c r="K341" s="665" t="s">
        <v>341</v>
      </c>
      <c r="L341" s="654">
        <v>40</v>
      </c>
      <c r="M341" s="655">
        <f>市郡別部数表!$S$295</f>
        <v>0</v>
      </c>
      <c r="N341" s="665" t="s">
        <v>392</v>
      </c>
      <c r="O341" s="654">
        <v>40</v>
      </c>
      <c r="P341" s="655">
        <f>市郡別部数表!$S$370</f>
        <v>0</v>
      </c>
      <c r="Q341" s="743" t="s">
        <v>560</v>
      </c>
      <c r="R341" s="643">
        <f>SUM(S342:S350)</f>
        <v>0</v>
      </c>
      <c r="S341" s="645"/>
      <c r="T341" s="665" t="s">
        <v>544</v>
      </c>
      <c r="U341" s="654">
        <v>20</v>
      </c>
      <c r="V341" s="671">
        <f>市郡別部数表!$S$556</f>
        <v>0</v>
      </c>
    </row>
    <row r="342" spans="2:22" ht="12.45" customHeight="1" thickBot="1">
      <c r="B342" s="748" t="s">
        <v>179</v>
      </c>
      <c r="C342" s="654">
        <v>100</v>
      </c>
      <c r="D342" s="655">
        <f>市郡別部数表!$S$47</f>
        <v>0</v>
      </c>
      <c r="E342" s="749"/>
      <c r="F342" s="663"/>
      <c r="G342" s="664"/>
      <c r="H342" s="746"/>
      <c r="I342" s="639"/>
      <c r="J342" s="640"/>
      <c r="K342" s="665" t="s">
        <v>343</v>
      </c>
      <c r="L342" s="654">
        <v>10</v>
      </c>
      <c r="M342" s="655">
        <f>市郡別部数表!$S$296</f>
        <v>0</v>
      </c>
      <c r="N342" s="665" t="s">
        <v>394</v>
      </c>
      <c r="O342" s="654">
        <v>40</v>
      </c>
      <c r="P342" s="655">
        <f>市郡別部数表!$S$371</f>
        <v>0</v>
      </c>
      <c r="Q342" s="649" t="s">
        <v>448</v>
      </c>
      <c r="R342" s="647">
        <v>20</v>
      </c>
      <c r="S342" s="650">
        <f>市郡別部数表!$S$470</f>
        <v>0</v>
      </c>
      <c r="T342" s="665" t="s">
        <v>546</v>
      </c>
      <c r="U342" s="654">
        <v>10</v>
      </c>
      <c r="V342" s="671">
        <f>市郡別部数表!$S$557</f>
        <v>0</v>
      </c>
    </row>
    <row r="343" spans="2:22" ht="12.45" customHeight="1">
      <c r="B343" s="748" t="s">
        <v>182</v>
      </c>
      <c r="C343" s="654">
        <v>30</v>
      </c>
      <c r="D343" s="655">
        <f>市郡別部数表!$S$48</f>
        <v>0</v>
      </c>
      <c r="E343" s="729" t="s">
        <v>574</v>
      </c>
      <c r="F343" s="724"/>
      <c r="G343" s="725"/>
      <c r="H343" s="735"/>
      <c r="I343" s="639"/>
      <c r="J343" s="640"/>
      <c r="K343" s="665" t="s">
        <v>345</v>
      </c>
      <c r="L343" s="654">
        <v>20</v>
      </c>
      <c r="M343" s="655">
        <f>市郡別部数表!$S$297</f>
        <v>0</v>
      </c>
      <c r="N343" s="665" t="s">
        <v>398</v>
      </c>
      <c r="O343" s="654">
        <v>10</v>
      </c>
      <c r="P343" s="655">
        <f>市郡別部数表!$S$373</f>
        <v>0</v>
      </c>
      <c r="Q343" s="649" t="s">
        <v>450</v>
      </c>
      <c r="R343" s="647">
        <v>30</v>
      </c>
      <c r="S343" s="650">
        <f>市郡別部数表!$S$471</f>
        <v>0</v>
      </c>
      <c r="T343" s="665" t="s">
        <v>547</v>
      </c>
      <c r="U343" s="654">
        <v>10</v>
      </c>
      <c r="V343" s="671">
        <f>市郡別部数表!$S$558</f>
        <v>0</v>
      </c>
    </row>
    <row r="344" spans="2:22" ht="12.45" customHeight="1">
      <c r="B344" s="748" t="s">
        <v>188</v>
      </c>
      <c r="C344" s="654">
        <v>10</v>
      </c>
      <c r="D344" s="655">
        <f>市郡別部数表!$S$50</f>
        <v>0</v>
      </c>
      <c r="E344" s="736"/>
      <c r="F344" s="737">
        <f>SUM(F346:F355)</f>
        <v>90</v>
      </c>
      <c r="G344" s="739"/>
      <c r="H344" s="735"/>
      <c r="I344" s="639"/>
      <c r="J344" s="640"/>
      <c r="K344" s="665"/>
      <c r="L344" s="654"/>
      <c r="M344" s="655"/>
      <c r="N344" s="665"/>
      <c r="O344" s="639"/>
      <c r="P344" s="640"/>
      <c r="Q344" s="649" t="s">
        <v>452</v>
      </c>
      <c r="R344" s="647">
        <v>10</v>
      </c>
      <c r="S344" s="650">
        <f>市郡別部数表!$S$472</f>
        <v>0</v>
      </c>
      <c r="T344" s="665" t="s">
        <v>522</v>
      </c>
      <c r="U344" s="654">
        <v>10</v>
      </c>
      <c r="V344" s="671">
        <f>市郡別部数表!$S$559</f>
        <v>0</v>
      </c>
    </row>
    <row r="345" spans="2:22" ht="12.45" customHeight="1" thickBot="1">
      <c r="B345" s="750"/>
      <c r="C345" s="654"/>
      <c r="D345" s="655"/>
      <c r="E345" s="743" t="s">
        <v>560</v>
      </c>
      <c r="F345" s="643">
        <f>SUM(G346:G355)</f>
        <v>0</v>
      </c>
      <c r="G345" s="645"/>
      <c r="H345" s="746"/>
      <c r="I345" s="639"/>
      <c r="J345" s="640"/>
      <c r="K345" s="665"/>
      <c r="L345" s="639"/>
      <c r="M345" s="640"/>
      <c r="N345" s="665"/>
      <c r="O345" s="639"/>
      <c r="P345" s="640"/>
      <c r="Q345" s="649" t="s">
        <v>454</v>
      </c>
      <c r="R345" s="647">
        <v>10</v>
      </c>
      <c r="S345" s="650">
        <f>市郡別部数表!$S$473</f>
        <v>0</v>
      </c>
      <c r="T345" s="665" t="s">
        <v>526</v>
      </c>
      <c r="U345" s="654">
        <v>10</v>
      </c>
      <c r="V345" s="671">
        <f>市郡別部数表!$S$560</f>
        <v>0</v>
      </c>
    </row>
    <row r="346" spans="2:22" ht="12.45" customHeight="1">
      <c r="B346" s="750"/>
      <c r="C346" s="654"/>
      <c r="D346" s="655"/>
      <c r="E346" s="746" t="s">
        <v>258</v>
      </c>
      <c r="F346" s="654">
        <v>60</v>
      </c>
      <c r="G346" s="655">
        <f>市郡別部数表!$S$143</f>
        <v>0</v>
      </c>
      <c r="H346" s="746"/>
      <c r="I346" s="639"/>
      <c r="J346" s="640"/>
      <c r="K346" s="665"/>
      <c r="L346" s="639"/>
      <c r="M346" s="640"/>
      <c r="N346" s="666"/>
      <c r="O346" s="663"/>
      <c r="P346" s="664"/>
      <c r="Q346" s="649" t="s">
        <v>456</v>
      </c>
      <c r="R346" s="647">
        <v>10</v>
      </c>
      <c r="S346" s="650">
        <f>市郡別部数表!$S$474</f>
        <v>0</v>
      </c>
      <c r="T346" s="665" t="s">
        <v>529</v>
      </c>
      <c r="U346" s="654">
        <v>20</v>
      </c>
      <c r="V346" s="671">
        <f>市郡別部数表!$S$561</f>
        <v>0</v>
      </c>
    </row>
    <row r="347" spans="2:22" ht="12.45" customHeight="1">
      <c r="B347" s="750"/>
      <c r="C347" s="654"/>
      <c r="D347" s="655"/>
      <c r="E347" s="746" t="s">
        <v>260</v>
      </c>
      <c r="F347" s="654">
        <v>20</v>
      </c>
      <c r="G347" s="655">
        <f>市郡別部数表!$S$144</f>
        <v>0</v>
      </c>
      <c r="H347" s="746"/>
      <c r="I347" s="639"/>
      <c r="J347" s="640"/>
      <c r="K347" s="666"/>
      <c r="L347" s="663"/>
      <c r="M347" s="664"/>
      <c r="N347" s="666"/>
      <c r="O347" s="663"/>
      <c r="P347" s="664"/>
      <c r="Q347" s="649" t="s">
        <v>458</v>
      </c>
      <c r="R347" s="647">
        <v>10</v>
      </c>
      <c r="S347" s="650">
        <f>市郡別部数表!$S$475</f>
        <v>0</v>
      </c>
      <c r="T347" s="666"/>
      <c r="U347" s="663"/>
      <c r="V347" s="674"/>
    </row>
    <row r="348" spans="2:22" ht="12.45" customHeight="1" thickBot="1">
      <c r="B348" s="750"/>
      <c r="C348" s="654"/>
      <c r="D348" s="655"/>
      <c r="E348" s="746" t="s">
        <v>262</v>
      </c>
      <c r="F348" s="654">
        <v>10</v>
      </c>
      <c r="G348" s="655">
        <f>市郡別部数表!$S$145</f>
        <v>0</v>
      </c>
      <c r="H348" s="749"/>
      <c r="I348" s="663"/>
      <c r="J348" s="664"/>
      <c r="K348" s="666"/>
      <c r="L348" s="663"/>
      <c r="M348" s="664"/>
      <c r="N348" s="656"/>
      <c r="O348" s="657"/>
      <c r="P348" s="658"/>
      <c r="Q348" s="649"/>
      <c r="R348" s="652"/>
      <c r="S348" s="673"/>
      <c r="T348" s="666"/>
      <c r="U348" s="663"/>
      <c r="V348" s="674"/>
    </row>
    <row r="349" spans="2:22" ht="12.45" customHeight="1" thickBot="1">
      <c r="B349" s="750"/>
      <c r="C349" s="654"/>
      <c r="D349" s="655"/>
      <c r="E349" s="746"/>
      <c r="F349" s="654"/>
      <c r="G349" s="655"/>
      <c r="H349" s="749"/>
      <c r="I349" s="663"/>
      <c r="J349" s="664"/>
      <c r="K349" s="666"/>
      <c r="L349" s="663"/>
      <c r="M349" s="664"/>
      <c r="N349" s="729" t="s">
        <v>575</v>
      </c>
      <c r="O349" s="724"/>
      <c r="P349" s="725"/>
      <c r="Q349" s="669"/>
      <c r="R349" s="663"/>
      <c r="S349" s="668"/>
      <c r="T349" s="666"/>
      <c r="U349" s="663"/>
      <c r="V349" s="674"/>
    </row>
    <row r="350" spans="2:22" ht="12.45" customHeight="1" thickBot="1">
      <c r="B350" s="750"/>
      <c r="C350" s="640"/>
      <c r="D350" s="640"/>
      <c r="E350" s="746"/>
      <c r="F350" s="654"/>
      <c r="G350" s="655"/>
      <c r="H350" s="729" t="s">
        <v>588</v>
      </c>
      <c r="I350" s="724"/>
      <c r="J350" s="725"/>
      <c r="K350" s="730" t="s">
        <v>577</v>
      </c>
      <c r="L350" s="724"/>
      <c r="M350" s="725"/>
      <c r="N350" s="736"/>
      <c r="O350" s="737">
        <f>SUM(O352:O355)</f>
        <v>30</v>
      </c>
      <c r="P350" s="739"/>
      <c r="Q350" s="669"/>
      <c r="R350" s="663"/>
      <c r="S350" s="668"/>
      <c r="T350" s="666"/>
      <c r="U350" s="663"/>
      <c r="V350" s="674"/>
    </row>
    <row r="351" spans="2:22" ht="12.45" customHeight="1" thickBot="1">
      <c r="B351" s="750"/>
      <c r="C351" s="640"/>
      <c r="D351" s="640"/>
      <c r="E351" s="746"/>
      <c r="F351" s="640"/>
      <c r="G351" s="640"/>
      <c r="H351" s="736"/>
      <c r="I351" s="737">
        <f>SUM(I353:I354)</f>
        <v>70</v>
      </c>
      <c r="J351" s="739"/>
      <c r="K351" s="740"/>
      <c r="L351" s="737">
        <f>SUM(L353:L354)</f>
        <v>30</v>
      </c>
      <c r="M351" s="739"/>
      <c r="N351" s="743" t="s">
        <v>560</v>
      </c>
      <c r="O351" s="643">
        <f>SUM(P352:P355)</f>
        <v>0</v>
      </c>
      <c r="P351" s="644"/>
      <c r="Q351" s="729" t="s">
        <v>578</v>
      </c>
      <c r="R351" s="724"/>
      <c r="S351" s="725"/>
      <c r="T351" s="669"/>
      <c r="U351" s="663"/>
      <c r="V351" s="674"/>
    </row>
    <row r="352" spans="2:22" ht="12.45" customHeight="1" thickBot="1">
      <c r="B352" s="750"/>
      <c r="C352" s="640"/>
      <c r="D352" s="640"/>
      <c r="E352" s="746"/>
      <c r="F352" s="639"/>
      <c r="G352" s="640"/>
      <c r="H352" s="743" t="s">
        <v>560</v>
      </c>
      <c r="I352" s="643">
        <f>SUM(J353:J354)</f>
        <v>0</v>
      </c>
      <c r="J352" s="645"/>
      <c r="K352" s="743" t="s">
        <v>560</v>
      </c>
      <c r="L352" s="643">
        <f>SUM(M353:M354)</f>
        <v>0</v>
      </c>
      <c r="M352" s="645"/>
      <c r="N352" s="665" t="s">
        <v>401</v>
      </c>
      <c r="O352" s="654">
        <v>10</v>
      </c>
      <c r="P352" s="655">
        <f>市郡別部数表!$S$384</f>
        <v>0</v>
      </c>
      <c r="Q352" s="736"/>
      <c r="R352" s="737">
        <f>SUM(R354:R355)</f>
        <v>30</v>
      </c>
      <c r="S352" s="739"/>
      <c r="T352" s="669"/>
      <c r="U352" s="663"/>
      <c r="V352" s="674"/>
    </row>
    <row r="353" spans="2:22" ht="12.45" customHeight="1" thickBot="1">
      <c r="B353" s="750"/>
      <c r="C353" s="640"/>
      <c r="D353" s="640"/>
      <c r="E353" s="746"/>
      <c r="F353" s="639"/>
      <c r="G353" s="640"/>
      <c r="H353" s="746" t="s">
        <v>312</v>
      </c>
      <c r="I353" s="654">
        <v>60</v>
      </c>
      <c r="J353" s="655">
        <f>市郡別部数表!$S$244</f>
        <v>0</v>
      </c>
      <c r="K353" s="665" t="s">
        <v>348</v>
      </c>
      <c r="L353" s="654">
        <v>30</v>
      </c>
      <c r="M353" s="655">
        <f>市郡別部数表!$S$317</f>
        <v>0</v>
      </c>
      <c r="N353" s="665" t="s">
        <v>403</v>
      </c>
      <c r="O353" s="654">
        <v>10</v>
      </c>
      <c r="P353" s="655">
        <f>市郡別部数表!$S$385</f>
        <v>0</v>
      </c>
      <c r="Q353" s="743" t="s">
        <v>560</v>
      </c>
      <c r="R353" s="643">
        <f>SUM(S354:S355)</f>
        <v>0</v>
      </c>
      <c r="S353" s="645"/>
      <c r="T353" s="669"/>
      <c r="U353" s="663"/>
      <c r="V353" s="674"/>
    </row>
    <row r="354" spans="2:22" ht="12.45" customHeight="1">
      <c r="B354" s="750"/>
      <c r="C354" s="640"/>
      <c r="D354" s="640"/>
      <c r="E354" s="746"/>
      <c r="F354" s="639"/>
      <c r="G354" s="640"/>
      <c r="H354" s="746" t="s">
        <v>314</v>
      </c>
      <c r="I354" s="654">
        <v>10</v>
      </c>
      <c r="J354" s="655">
        <f>市郡別部数表!$S$245</f>
        <v>0</v>
      </c>
      <c r="K354" s="665"/>
      <c r="L354" s="639"/>
      <c r="M354" s="664"/>
      <c r="N354" s="665" t="s">
        <v>405</v>
      </c>
      <c r="O354" s="654">
        <v>10</v>
      </c>
      <c r="P354" s="655">
        <f>市郡別部数表!$S$386</f>
        <v>0</v>
      </c>
      <c r="Q354" s="665" t="s">
        <v>463</v>
      </c>
      <c r="R354" s="654">
        <v>30</v>
      </c>
      <c r="S354" s="667">
        <f>市郡別部数表!$S$488</f>
        <v>0</v>
      </c>
      <c r="T354" s="666"/>
      <c r="U354" s="663"/>
      <c r="V354" s="674"/>
    </row>
    <row r="355" spans="2:22" ht="12.45" customHeight="1" thickBot="1">
      <c r="B355" s="751"/>
      <c r="C355" s="675"/>
      <c r="D355" s="676"/>
      <c r="E355" s="754"/>
      <c r="F355" s="677"/>
      <c r="G355" s="678"/>
      <c r="H355" s="754"/>
      <c r="I355" s="679"/>
      <c r="J355" s="680"/>
      <c r="K355" s="681"/>
      <c r="L355" s="679"/>
      <c r="M355" s="680"/>
      <c r="N355" s="681"/>
      <c r="O355" s="679"/>
      <c r="P355" s="680"/>
      <c r="Q355" s="681"/>
      <c r="R355" s="679"/>
      <c r="S355" s="682"/>
      <c r="T355" s="681"/>
      <c r="U355" s="679"/>
      <c r="V355" s="683"/>
    </row>
    <row r="356" spans="2:22" s="717" customFormat="1" ht="12" customHeight="1">
      <c r="B356" s="755" t="s">
        <v>579</v>
      </c>
    </row>
    <row r="357" spans="2:22" s="717" customFormat="1" ht="12" customHeight="1">
      <c r="R357" s="759"/>
      <c r="S357" s="759"/>
      <c r="T357" s="853">
        <v>46082</v>
      </c>
      <c r="U357" s="854"/>
      <c r="V357" s="854"/>
    </row>
    <row r="358" spans="2:22" s="717" customFormat="1"/>
    <row r="359" spans="2:22" s="717" customFormat="1" ht="12" customHeight="1"/>
    <row r="361" spans="2:22" s="717" customFormat="1" ht="25.5" customHeight="1" thickBot="1">
      <c r="B361" s="842" t="s">
        <v>589</v>
      </c>
      <c r="C361" s="842"/>
      <c r="D361" s="842"/>
      <c r="E361" s="842"/>
      <c r="F361" s="842"/>
      <c r="G361" s="842"/>
      <c r="H361" s="842"/>
      <c r="I361" s="842"/>
      <c r="J361" s="842"/>
      <c r="K361" s="842"/>
      <c r="L361" s="842"/>
      <c r="M361" s="842"/>
      <c r="N361" s="842"/>
      <c r="O361" s="842"/>
      <c r="P361" s="842"/>
      <c r="Q361" s="842"/>
      <c r="R361" s="842"/>
      <c r="S361" s="842"/>
      <c r="T361" s="842"/>
      <c r="U361" s="842"/>
      <c r="V361" s="842"/>
    </row>
    <row r="362" spans="2:22" ht="12.45" customHeight="1">
      <c r="B362" s="707" t="s">
        <v>549</v>
      </c>
      <c r="C362" s="708"/>
      <c r="D362" s="708"/>
      <c r="E362" s="709" t="s">
        <v>64</v>
      </c>
      <c r="F362" s="710" t="s">
        <v>550</v>
      </c>
      <c r="G362" s="708"/>
      <c r="H362" s="710" t="s">
        <v>551</v>
      </c>
      <c r="I362" s="708"/>
      <c r="J362" s="711" t="s">
        <v>552</v>
      </c>
      <c r="K362" s="708"/>
      <c r="L362" s="708"/>
      <c r="M362" s="712"/>
      <c r="N362" s="795"/>
      <c r="O362" s="713" t="s">
        <v>553</v>
      </c>
      <c r="P362" s="714"/>
      <c r="Q362" s="714"/>
      <c r="R362" s="715"/>
      <c r="S362" s="716"/>
      <c r="T362" s="717"/>
      <c r="U362" s="717"/>
      <c r="V362" s="716"/>
    </row>
    <row r="363" spans="2:22" ht="21" customHeight="1" thickBot="1">
      <c r="B363" s="718"/>
      <c r="C363" s="719"/>
      <c r="D363" s="719"/>
      <c r="E363" s="720"/>
      <c r="F363" s="721">
        <f>$H$3+$H$63+$H$123+$H$183+$H$243+$H$303+$H$363+$H$423</f>
        <v>0</v>
      </c>
      <c r="G363" s="722"/>
      <c r="H363" s="796">
        <f>+C367+C387</f>
        <v>0</v>
      </c>
      <c r="I363" s="797"/>
      <c r="J363" s="843"/>
      <c r="K363" s="844"/>
      <c r="L363" s="844"/>
      <c r="M363" s="844"/>
      <c r="N363" s="845"/>
      <c r="O363" s="846"/>
      <c r="P363" s="844"/>
      <c r="Q363" s="844"/>
      <c r="R363" s="847"/>
      <c r="S363" s="848"/>
      <c r="T363" s="849"/>
      <c r="U363" s="849"/>
      <c r="V363" s="849"/>
    </row>
    <row r="364" spans="2:22" ht="6" customHeight="1" thickBot="1">
      <c r="B364" s="717"/>
      <c r="C364" s="717"/>
      <c r="D364" s="717"/>
      <c r="E364" s="717"/>
      <c r="F364" s="717"/>
      <c r="G364" s="717"/>
      <c r="H364" s="717"/>
      <c r="I364" s="717"/>
      <c r="J364" s="717"/>
      <c r="K364" s="717"/>
      <c r="L364" s="717"/>
      <c r="M364" s="717"/>
      <c r="N364" s="717"/>
      <c r="O364" s="717"/>
      <c r="P364" s="717"/>
      <c r="Q364" s="717"/>
      <c r="R364" s="717"/>
      <c r="S364" s="850"/>
      <c r="T364" s="850"/>
      <c r="U364" s="850"/>
      <c r="V364" s="850"/>
    </row>
    <row r="365" spans="2:22" ht="12.45" customHeight="1">
      <c r="B365" s="723" t="s">
        <v>562</v>
      </c>
      <c r="C365" s="724"/>
      <c r="D365" s="725"/>
      <c r="E365" s="798"/>
      <c r="F365" s="766"/>
      <c r="G365" s="638"/>
      <c r="H365" s="765"/>
      <c r="I365" s="766"/>
      <c r="J365" s="799"/>
      <c r="K365" s="765"/>
      <c r="L365" s="766"/>
      <c r="M365" s="799"/>
      <c r="N365" s="765"/>
      <c r="O365" s="766"/>
      <c r="P365" s="799"/>
      <c r="Q365" s="765"/>
      <c r="R365" s="766"/>
      <c r="S365" s="799"/>
      <c r="T365" s="765"/>
      <c r="U365" s="766"/>
      <c r="V365" s="800"/>
    </row>
    <row r="366" spans="2:22" ht="12.45" customHeight="1">
      <c r="B366" s="801"/>
      <c r="C366" s="737">
        <f>SUM(C368:C384)</f>
        <v>4485</v>
      </c>
      <c r="D366" s="739"/>
      <c r="E366" s="802"/>
      <c r="F366" s="640"/>
      <c r="G366" s="640"/>
      <c r="H366" s="749"/>
      <c r="I366" s="640"/>
      <c r="J366" s="760"/>
      <c r="K366" s="749"/>
      <c r="L366" s="640"/>
      <c r="M366" s="760"/>
      <c r="N366" s="749"/>
      <c r="O366" s="640"/>
      <c r="P366" s="760"/>
      <c r="Q366" s="749"/>
      <c r="R366" s="640"/>
      <c r="S366" s="760"/>
      <c r="T366" s="749"/>
      <c r="U366" s="640"/>
      <c r="V366" s="672"/>
    </row>
    <row r="367" spans="2:22" ht="12.45" customHeight="1" thickBot="1">
      <c r="B367" s="803" t="s">
        <v>560</v>
      </c>
      <c r="C367" s="643">
        <f>SUM(D368:D384)</f>
        <v>0</v>
      </c>
      <c r="D367" s="645"/>
      <c r="E367" s="802"/>
      <c r="F367" s="640"/>
      <c r="G367" s="640"/>
      <c r="H367" s="749"/>
      <c r="I367" s="640"/>
      <c r="J367" s="760"/>
      <c r="K367" s="749"/>
      <c r="L367" s="640"/>
      <c r="M367" s="760"/>
      <c r="N367" s="749"/>
      <c r="O367" s="640"/>
      <c r="P367" s="760"/>
      <c r="Q367" s="749"/>
      <c r="R367" s="640"/>
      <c r="S367" s="760"/>
      <c r="T367" s="749"/>
      <c r="U367" s="640"/>
      <c r="V367" s="672"/>
    </row>
    <row r="368" spans="2:22" ht="12.45" customHeight="1">
      <c r="B368" s="804" t="s">
        <v>480</v>
      </c>
      <c r="C368" s="647">
        <v>360</v>
      </c>
      <c r="D368" s="650">
        <f>市郡別部数表!$D$524</f>
        <v>0</v>
      </c>
      <c r="E368" s="802"/>
      <c r="F368" s="640"/>
      <c r="G368" s="640"/>
      <c r="H368" s="749"/>
      <c r="I368" s="640"/>
      <c r="J368" s="760"/>
      <c r="K368" s="749"/>
      <c r="L368" s="640"/>
      <c r="M368" s="760"/>
      <c r="N368" s="749"/>
      <c r="O368" s="640"/>
      <c r="P368" s="760"/>
      <c r="Q368" s="749"/>
      <c r="R368" s="640"/>
      <c r="S368" s="760"/>
      <c r="T368" s="749"/>
      <c r="U368" s="640"/>
      <c r="V368" s="672"/>
    </row>
    <row r="369" spans="2:22" ht="12.45" customHeight="1">
      <c r="B369" s="804" t="s">
        <v>483</v>
      </c>
      <c r="C369" s="647">
        <v>365</v>
      </c>
      <c r="D369" s="650">
        <f>市郡別部数表!$D$525</f>
        <v>0</v>
      </c>
      <c r="E369" s="802"/>
      <c r="F369" s="640"/>
      <c r="G369" s="640"/>
      <c r="H369" s="749"/>
      <c r="I369" s="640"/>
      <c r="J369" s="760"/>
      <c r="K369" s="749"/>
      <c r="L369" s="640"/>
      <c r="M369" s="760"/>
      <c r="N369" s="749"/>
      <c r="O369" s="640"/>
      <c r="P369" s="760"/>
      <c r="Q369" s="749"/>
      <c r="R369" s="640"/>
      <c r="S369" s="760"/>
      <c r="T369" s="749"/>
      <c r="U369" s="640"/>
      <c r="V369" s="672"/>
    </row>
    <row r="370" spans="2:22" ht="12.45" customHeight="1">
      <c r="B370" s="804" t="s">
        <v>484</v>
      </c>
      <c r="C370" s="647">
        <v>385</v>
      </c>
      <c r="D370" s="650">
        <f>市郡別部数表!$D$526</f>
        <v>0</v>
      </c>
      <c r="E370" s="802"/>
      <c r="F370" s="640"/>
      <c r="G370" s="640"/>
      <c r="H370" s="749"/>
      <c r="I370" s="640"/>
      <c r="J370" s="760"/>
      <c r="K370" s="749"/>
      <c r="L370" s="640"/>
      <c r="M370" s="760"/>
      <c r="N370" s="749"/>
      <c r="O370" s="640"/>
      <c r="P370" s="760"/>
      <c r="Q370" s="749"/>
      <c r="R370" s="640"/>
      <c r="S370" s="760"/>
      <c r="T370" s="749"/>
      <c r="U370" s="640"/>
      <c r="V370" s="672"/>
    </row>
    <row r="371" spans="2:22" ht="12.45" customHeight="1">
      <c r="B371" s="804" t="s">
        <v>485</v>
      </c>
      <c r="C371" s="647">
        <v>650</v>
      </c>
      <c r="D371" s="650">
        <f>市郡別部数表!$D$527</f>
        <v>0</v>
      </c>
      <c r="E371" s="802"/>
      <c r="F371" s="640"/>
      <c r="G371" s="640"/>
      <c r="H371" s="749"/>
      <c r="I371" s="640"/>
      <c r="J371" s="760"/>
      <c r="K371" s="749"/>
      <c r="L371" s="640"/>
      <c r="M371" s="760"/>
      <c r="N371" s="749"/>
      <c r="O371" s="640"/>
      <c r="P371" s="760"/>
      <c r="Q371" s="749"/>
      <c r="R371" s="640"/>
      <c r="S371" s="760"/>
      <c r="T371" s="749"/>
      <c r="U371" s="640"/>
      <c r="V371" s="672"/>
    </row>
    <row r="372" spans="2:22" ht="12.45" customHeight="1">
      <c r="B372" s="804" t="s">
        <v>486</v>
      </c>
      <c r="C372" s="647">
        <v>120</v>
      </c>
      <c r="D372" s="650">
        <f>市郡別部数表!$D$528</f>
        <v>0</v>
      </c>
      <c r="E372" s="802"/>
      <c r="F372" s="640"/>
      <c r="G372" s="640"/>
      <c r="H372" s="749"/>
      <c r="I372" s="640"/>
      <c r="J372" s="760"/>
      <c r="K372" s="749"/>
      <c r="L372" s="640"/>
      <c r="M372" s="760"/>
      <c r="N372" s="749"/>
      <c r="O372" s="640"/>
      <c r="P372" s="760"/>
      <c r="Q372" s="749"/>
      <c r="R372" s="640"/>
      <c r="S372" s="760"/>
      <c r="T372" s="749"/>
      <c r="U372" s="640"/>
      <c r="V372" s="672"/>
    </row>
    <row r="373" spans="2:22" ht="12.45" customHeight="1">
      <c r="B373" s="804" t="s">
        <v>487</v>
      </c>
      <c r="C373" s="647">
        <v>450</v>
      </c>
      <c r="D373" s="650">
        <f>市郡別部数表!$D$529</f>
        <v>0</v>
      </c>
      <c r="E373" s="802"/>
      <c r="F373" s="640"/>
      <c r="G373" s="640"/>
      <c r="H373" s="749"/>
      <c r="I373" s="640"/>
      <c r="J373" s="760"/>
      <c r="K373" s="749"/>
      <c r="L373" s="640"/>
      <c r="M373" s="760"/>
      <c r="N373" s="749"/>
      <c r="O373" s="640"/>
      <c r="P373" s="760"/>
      <c r="Q373" s="749"/>
      <c r="R373" s="640"/>
      <c r="S373" s="760"/>
      <c r="T373" s="749"/>
      <c r="U373" s="640"/>
      <c r="V373" s="672"/>
    </row>
    <row r="374" spans="2:22" ht="12.45" customHeight="1">
      <c r="B374" s="804" t="s">
        <v>490</v>
      </c>
      <c r="C374" s="647">
        <v>410</v>
      </c>
      <c r="D374" s="650">
        <f>市郡別部数表!$D$530</f>
        <v>0</v>
      </c>
      <c r="E374" s="802"/>
      <c r="F374" s="640"/>
      <c r="G374" s="640"/>
      <c r="H374" s="749"/>
      <c r="I374" s="640"/>
      <c r="J374" s="760"/>
      <c r="K374" s="749"/>
      <c r="L374" s="640"/>
      <c r="M374" s="760"/>
      <c r="N374" s="749"/>
      <c r="O374" s="640"/>
      <c r="P374" s="760"/>
      <c r="Q374" s="749"/>
      <c r="R374" s="640"/>
      <c r="S374" s="760"/>
      <c r="T374" s="749"/>
      <c r="U374" s="640"/>
      <c r="V374" s="672"/>
    </row>
    <row r="375" spans="2:22" ht="12.45" customHeight="1">
      <c r="B375" s="804" t="s">
        <v>494</v>
      </c>
      <c r="C375" s="647">
        <v>615</v>
      </c>
      <c r="D375" s="650">
        <f>市郡別部数表!$D$531</f>
        <v>0</v>
      </c>
      <c r="E375" s="802"/>
      <c r="F375" s="640"/>
      <c r="G375" s="640"/>
      <c r="H375" s="749"/>
      <c r="I375" s="640"/>
      <c r="J375" s="760"/>
      <c r="K375" s="749"/>
      <c r="L375" s="640"/>
      <c r="M375" s="760"/>
      <c r="N375" s="749"/>
      <c r="O375" s="640"/>
      <c r="P375" s="760"/>
      <c r="Q375" s="749"/>
      <c r="R375" s="640"/>
      <c r="S375" s="760"/>
      <c r="T375" s="749"/>
      <c r="U375" s="640"/>
      <c r="V375" s="672"/>
    </row>
    <row r="376" spans="2:22" ht="12.45" customHeight="1">
      <c r="B376" s="804" t="s">
        <v>497</v>
      </c>
      <c r="C376" s="647">
        <v>245</v>
      </c>
      <c r="D376" s="650">
        <f>市郡別部数表!$D$532</f>
        <v>0</v>
      </c>
      <c r="E376" s="802"/>
      <c r="F376" s="640"/>
      <c r="G376" s="640"/>
      <c r="H376" s="749"/>
      <c r="I376" s="640"/>
      <c r="J376" s="760"/>
      <c r="K376" s="749"/>
      <c r="L376" s="640"/>
      <c r="M376" s="760"/>
      <c r="N376" s="749"/>
      <c r="O376" s="640"/>
      <c r="P376" s="760"/>
      <c r="Q376" s="749"/>
      <c r="R376" s="640"/>
      <c r="S376" s="760"/>
      <c r="T376" s="749"/>
      <c r="U376" s="640"/>
      <c r="V376" s="672"/>
    </row>
    <row r="377" spans="2:22" ht="12.45" customHeight="1">
      <c r="B377" s="804" t="s">
        <v>501</v>
      </c>
      <c r="C377" s="647">
        <v>770</v>
      </c>
      <c r="D377" s="650">
        <f>市郡別部数表!$D$533</f>
        <v>0</v>
      </c>
      <c r="E377" s="802"/>
      <c r="F377" s="640"/>
      <c r="G377" s="640"/>
      <c r="H377" s="749"/>
      <c r="I377" s="640"/>
      <c r="J377" s="760"/>
      <c r="K377" s="749"/>
      <c r="L377" s="640"/>
      <c r="M377" s="760"/>
      <c r="N377" s="749"/>
      <c r="O377" s="640"/>
      <c r="P377" s="760"/>
      <c r="Q377" s="749"/>
      <c r="R377" s="640"/>
      <c r="S377" s="760"/>
      <c r="T377" s="749"/>
      <c r="U377" s="640"/>
      <c r="V377" s="672"/>
    </row>
    <row r="378" spans="2:22" ht="12.45" customHeight="1">
      <c r="B378" s="804" t="s">
        <v>502</v>
      </c>
      <c r="C378" s="647">
        <v>115</v>
      </c>
      <c r="D378" s="650">
        <f>市郡別部数表!$D$534</f>
        <v>0</v>
      </c>
      <c r="E378" s="802"/>
      <c r="F378" s="640"/>
      <c r="G378" s="640"/>
      <c r="H378" s="749"/>
      <c r="I378" s="640"/>
      <c r="J378" s="760"/>
      <c r="K378" s="749"/>
      <c r="L378" s="640"/>
      <c r="M378" s="760"/>
      <c r="N378" s="749"/>
      <c r="O378" s="640"/>
      <c r="P378" s="760"/>
      <c r="Q378" s="749"/>
      <c r="R378" s="640"/>
      <c r="S378" s="760"/>
      <c r="T378" s="749"/>
      <c r="U378" s="640"/>
      <c r="V378" s="672"/>
    </row>
    <row r="379" spans="2:22" ht="12.45" customHeight="1">
      <c r="B379" s="804"/>
      <c r="C379" s="653"/>
      <c r="D379" s="673"/>
      <c r="E379" s="802"/>
      <c r="F379" s="640"/>
      <c r="G379" s="640"/>
      <c r="H379" s="749"/>
      <c r="I379" s="640"/>
      <c r="J379" s="760"/>
      <c r="K379" s="749"/>
      <c r="L379" s="640"/>
      <c r="M379" s="760"/>
      <c r="N379" s="749"/>
      <c r="O379" s="640"/>
      <c r="P379" s="760"/>
      <c r="Q379" s="749"/>
      <c r="R379" s="640"/>
      <c r="S379" s="760"/>
      <c r="T379" s="749"/>
      <c r="U379" s="640"/>
      <c r="V379" s="672"/>
    </row>
    <row r="380" spans="2:22" ht="12.45" customHeight="1">
      <c r="B380" s="805"/>
      <c r="C380" s="658"/>
      <c r="D380" s="662"/>
      <c r="E380" s="802"/>
      <c r="F380" s="640"/>
      <c r="G380" s="640"/>
      <c r="H380" s="749"/>
      <c r="I380" s="640"/>
      <c r="J380" s="760"/>
      <c r="K380" s="749"/>
      <c r="L380" s="640"/>
      <c r="M380" s="760"/>
      <c r="N380" s="749"/>
      <c r="O380" s="640"/>
      <c r="P380" s="760"/>
      <c r="Q380" s="749"/>
      <c r="R380" s="640"/>
      <c r="S380" s="760"/>
      <c r="T380" s="749"/>
      <c r="U380" s="640"/>
      <c r="V380" s="672"/>
    </row>
    <row r="381" spans="2:22" ht="12.45" customHeight="1">
      <c r="B381" s="805"/>
      <c r="C381" s="658"/>
      <c r="D381" s="662"/>
      <c r="E381" s="802"/>
      <c r="F381" s="640"/>
      <c r="G381" s="640"/>
      <c r="H381" s="749"/>
      <c r="I381" s="640"/>
      <c r="J381" s="760"/>
      <c r="K381" s="749"/>
      <c r="L381" s="640"/>
      <c r="M381" s="760"/>
      <c r="N381" s="749"/>
      <c r="O381" s="640"/>
      <c r="P381" s="760"/>
      <c r="Q381" s="749"/>
      <c r="R381" s="640"/>
      <c r="S381" s="760"/>
      <c r="T381" s="749"/>
      <c r="U381" s="640"/>
      <c r="V381" s="672"/>
    </row>
    <row r="382" spans="2:22" ht="12.45" customHeight="1">
      <c r="B382" s="805"/>
      <c r="C382" s="658"/>
      <c r="D382" s="662"/>
      <c r="E382" s="802"/>
      <c r="F382" s="640"/>
      <c r="G382" s="640"/>
      <c r="H382" s="749"/>
      <c r="I382" s="640"/>
      <c r="J382" s="760"/>
      <c r="K382" s="749"/>
      <c r="L382" s="640"/>
      <c r="M382" s="760"/>
      <c r="N382" s="749"/>
      <c r="O382" s="640"/>
      <c r="P382" s="760"/>
      <c r="Q382" s="749"/>
      <c r="R382" s="640"/>
      <c r="S382" s="760"/>
      <c r="T382" s="749"/>
      <c r="U382" s="640"/>
      <c r="V382" s="672"/>
    </row>
    <row r="383" spans="2:22" ht="12.45" customHeight="1">
      <c r="B383" s="805"/>
      <c r="C383" s="658"/>
      <c r="D383" s="662"/>
      <c r="E383" s="802"/>
      <c r="F383" s="640"/>
      <c r="G383" s="640"/>
      <c r="H383" s="749"/>
      <c r="I383" s="640"/>
      <c r="J383" s="760"/>
      <c r="K383" s="749"/>
      <c r="L383" s="640"/>
      <c r="M383" s="760"/>
      <c r="N383" s="749"/>
      <c r="O383" s="640"/>
      <c r="P383" s="760"/>
      <c r="Q383" s="749"/>
      <c r="R383" s="640"/>
      <c r="S383" s="760"/>
      <c r="T383" s="749"/>
      <c r="U383" s="640"/>
      <c r="V383" s="672"/>
    </row>
    <row r="384" spans="2:22" ht="12.45" customHeight="1" thickBot="1">
      <c r="B384" s="805"/>
      <c r="C384" s="658"/>
      <c r="D384" s="662"/>
      <c r="E384" s="802"/>
      <c r="F384" s="640"/>
      <c r="G384" s="640"/>
      <c r="H384" s="749"/>
      <c r="I384" s="640"/>
      <c r="J384" s="760"/>
      <c r="K384" s="749"/>
      <c r="L384" s="640"/>
      <c r="M384" s="760"/>
      <c r="N384" s="749"/>
      <c r="O384" s="640"/>
      <c r="P384" s="760"/>
      <c r="Q384" s="749"/>
      <c r="R384" s="640"/>
      <c r="S384" s="760"/>
      <c r="T384" s="749"/>
      <c r="U384" s="640"/>
      <c r="V384" s="672"/>
    </row>
    <row r="385" spans="2:22" ht="12.45" customHeight="1">
      <c r="B385" s="723" t="s">
        <v>571</v>
      </c>
      <c r="C385" s="724"/>
      <c r="D385" s="725"/>
      <c r="E385" s="802"/>
      <c r="F385" s="640"/>
      <c r="G385" s="640"/>
      <c r="H385" s="749"/>
      <c r="I385" s="640"/>
      <c r="J385" s="760"/>
      <c r="K385" s="749"/>
      <c r="L385" s="640"/>
      <c r="M385" s="760"/>
      <c r="N385" s="749"/>
      <c r="O385" s="640"/>
      <c r="P385" s="760"/>
      <c r="Q385" s="749"/>
      <c r="R385" s="640"/>
      <c r="S385" s="760"/>
      <c r="T385" s="749"/>
      <c r="U385" s="640"/>
      <c r="V385" s="672"/>
    </row>
    <row r="386" spans="2:22" ht="12.45" customHeight="1">
      <c r="B386" s="801"/>
      <c r="C386" s="737">
        <f>SUM(C388:C404)</f>
        <v>2935</v>
      </c>
      <c r="D386" s="739"/>
      <c r="E386" s="802"/>
      <c r="F386" s="640"/>
      <c r="G386" s="640"/>
      <c r="H386" s="749"/>
      <c r="I386" s="640"/>
      <c r="J386" s="760"/>
      <c r="K386" s="749"/>
      <c r="L386" s="640"/>
      <c r="M386" s="760"/>
      <c r="N386" s="749"/>
      <c r="O386" s="640"/>
      <c r="P386" s="760"/>
      <c r="Q386" s="749"/>
      <c r="R386" s="640"/>
      <c r="S386" s="760"/>
      <c r="T386" s="749"/>
      <c r="U386" s="640"/>
      <c r="V386" s="672"/>
    </row>
    <row r="387" spans="2:22" ht="12.45" customHeight="1" thickBot="1">
      <c r="B387" s="803" t="s">
        <v>560</v>
      </c>
      <c r="C387" s="643">
        <f>SUM(D388:D404)</f>
        <v>0</v>
      </c>
      <c r="D387" s="645"/>
      <c r="E387" s="802"/>
      <c r="F387" s="640"/>
      <c r="G387" s="640"/>
      <c r="H387" s="749"/>
      <c r="I387" s="640"/>
      <c r="J387" s="760"/>
      <c r="K387" s="749"/>
      <c r="L387" s="640"/>
      <c r="M387" s="760"/>
      <c r="N387" s="749"/>
      <c r="O387" s="640"/>
      <c r="P387" s="760"/>
      <c r="Q387" s="749"/>
      <c r="R387" s="640"/>
      <c r="S387" s="760"/>
      <c r="T387" s="749"/>
      <c r="U387" s="640"/>
      <c r="V387" s="672"/>
    </row>
    <row r="388" spans="2:22" ht="12.45" customHeight="1">
      <c r="B388" s="806" t="s">
        <v>511</v>
      </c>
      <c r="C388" s="654">
        <v>485</v>
      </c>
      <c r="D388" s="667">
        <f>市郡別部数表!$D$545</f>
        <v>0</v>
      </c>
      <c r="E388" s="802"/>
      <c r="F388" s="640"/>
      <c r="G388" s="640"/>
      <c r="H388" s="749"/>
      <c r="I388" s="640"/>
      <c r="J388" s="760"/>
      <c r="K388" s="749"/>
      <c r="L388" s="640"/>
      <c r="M388" s="760"/>
      <c r="N388" s="749"/>
      <c r="O388" s="640"/>
      <c r="P388" s="760"/>
      <c r="Q388" s="749"/>
      <c r="R388" s="640"/>
      <c r="S388" s="760"/>
      <c r="T388" s="749"/>
      <c r="U388" s="640"/>
      <c r="V388" s="672"/>
    </row>
    <row r="389" spans="2:22" ht="12.45" customHeight="1">
      <c r="B389" s="806" t="s">
        <v>515</v>
      </c>
      <c r="C389" s="654">
        <v>560</v>
      </c>
      <c r="D389" s="667">
        <f>市郡別部数表!$D$546</f>
        <v>0</v>
      </c>
      <c r="E389" s="802"/>
      <c r="F389" s="640"/>
      <c r="G389" s="640"/>
      <c r="H389" s="749"/>
      <c r="I389" s="640"/>
      <c r="J389" s="760"/>
      <c r="K389" s="749"/>
      <c r="L389" s="640"/>
      <c r="M389" s="760"/>
      <c r="N389" s="749"/>
      <c r="O389" s="640"/>
      <c r="P389" s="760"/>
      <c r="Q389" s="749"/>
      <c r="R389" s="640"/>
      <c r="S389" s="760"/>
      <c r="T389" s="749"/>
      <c r="U389" s="640"/>
      <c r="V389" s="672"/>
    </row>
    <row r="390" spans="2:22" ht="12.45" customHeight="1">
      <c r="B390" s="806" t="s">
        <v>519</v>
      </c>
      <c r="C390" s="654">
        <v>210</v>
      </c>
      <c r="D390" s="667">
        <f>市郡別部数表!$D$547</f>
        <v>0</v>
      </c>
      <c r="E390" s="802"/>
      <c r="F390" s="640"/>
      <c r="G390" s="640"/>
      <c r="H390" s="749"/>
      <c r="I390" s="640"/>
      <c r="J390" s="760"/>
      <c r="K390" s="749"/>
      <c r="L390" s="640"/>
      <c r="M390" s="760"/>
      <c r="N390" s="749"/>
      <c r="O390" s="640"/>
      <c r="P390" s="760"/>
      <c r="Q390" s="749"/>
      <c r="R390" s="640"/>
      <c r="S390" s="760"/>
      <c r="T390" s="749"/>
      <c r="U390" s="640"/>
      <c r="V390" s="672"/>
    </row>
    <row r="391" spans="2:22" ht="12.45" customHeight="1">
      <c r="B391" s="806" t="s">
        <v>523</v>
      </c>
      <c r="C391" s="654">
        <v>150</v>
      </c>
      <c r="D391" s="667">
        <f>市郡別部数表!$D$548</f>
        <v>0</v>
      </c>
      <c r="E391" s="802"/>
      <c r="F391" s="640"/>
      <c r="G391" s="640"/>
      <c r="H391" s="749"/>
      <c r="I391" s="640"/>
      <c r="J391" s="760"/>
      <c r="K391" s="749"/>
      <c r="L391" s="640"/>
      <c r="M391" s="760"/>
      <c r="N391" s="749"/>
      <c r="O391" s="640"/>
      <c r="P391" s="760"/>
      <c r="Q391" s="749"/>
      <c r="R391" s="640"/>
      <c r="S391" s="760"/>
      <c r="T391" s="749"/>
      <c r="U391" s="640"/>
      <c r="V391" s="672"/>
    </row>
    <row r="392" spans="2:22" ht="12.45" customHeight="1">
      <c r="B392" s="806" t="s">
        <v>527</v>
      </c>
      <c r="C392" s="654">
        <v>220</v>
      </c>
      <c r="D392" s="667">
        <f>市郡別部数表!$D$549</f>
        <v>0</v>
      </c>
      <c r="E392" s="802"/>
      <c r="F392" s="640"/>
      <c r="G392" s="640"/>
      <c r="H392" s="749"/>
      <c r="I392" s="640"/>
      <c r="J392" s="760"/>
      <c r="K392" s="749"/>
      <c r="L392" s="640"/>
      <c r="M392" s="760"/>
      <c r="N392" s="749"/>
      <c r="O392" s="640"/>
      <c r="P392" s="760"/>
      <c r="Q392" s="749"/>
      <c r="R392" s="640"/>
      <c r="S392" s="760"/>
      <c r="T392" s="749"/>
      <c r="U392" s="640"/>
      <c r="V392" s="672"/>
    </row>
    <row r="393" spans="2:22" ht="12.45" customHeight="1">
      <c r="B393" s="806" t="s">
        <v>530</v>
      </c>
      <c r="C393" s="654">
        <v>475</v>
      </c>
      <c r="D393" s="667">
        <f>市郡別部数表!$D$550</f>
        <v>0</v>
      </c>
      <c r="E393" s="802"/>
      <c r="F393" s="640"/>
      <c r="G393" s="640"/>
      <c r="H393" s="749"/>
      <c r="I393" s="640"/>
      <c r="J393" s="760"/>
      <c r="K393" s="749"/>
      <c r="L393" s="640"/>
      <c r="M393" s="760"/>
      <c r="N393" s="749"/>
      <c r="O393" s="640"/>
      <c r="P393" s="760"/>
      <c r="Q393" s="749"/>
      <c r="R393" s="640"/>
      <c r="S393" s="760"/>
      <c r="T393" s="749"/>
      <c r="U393" s="640"/>
      <c r="V393" s="672"/>
    </row>
    <row r="394" spans="2:22" ht="12.45" customHeight="1">
      <c r="B394" s="806" t="s">
        <v>532</v>
      </c>
      <c r="C394" s="654">
        <v>200</v>
      </c>
      <c r="D394" s="667">
        <f>市郡別部数表!$D$551</f>
        <v>0</v>
      </c>
      <c r="E394" s="802"/>
      <c r="F394" s="640"/>
      <c r="G394" s="640"/>
      <c r="H394" s="749"/>
      <c r="I394" s="640"/>
      <c r="J394" s="760"/>
      <c r="K394" s="749"/>
      <c r="L394" s="640"/>
      <c r="M394" s="760"/>
      <c r="N394" s="749"/>
      <c r="O394" s="640"/>
      <c r="P394" s="760"/>
      <c r="Q394" s="749"/>
      <c r="R394" s="640"/>
      <c r="S394" s="760"/>
      <c r="T394" s="749"/>
      <c r="U394" s="640"/>
      <c r="V394" s="672"/>
    </row>
    <row r="395" spans="2:22" ht="12.45" customHeight="1">
      <c r="B395" s="806" t="s">
        <v>535</v>
      </c>
      <c r="C395" s="654">
        <v>230</v>
      </c>
      <c r="D395" s="667">
        <f>市郡別部数表!$D$552</f>
        <v>0</v>
      </c>
      <c r="E395" s="802"/>
      <c r="F395" s="640"/>
      <c r="G395" s="640"/>
      <c r="H395" s="749"/>
      <c r="I395" s="640"/>
      <c r="J395" s="760"/>
      <c r="K395" s="749"/>
      <c r="L395" s="640"/>
      <c r="M395" s="760"/>
      <c r="N395" s="749"/>
      <c r="O395" s="640"/>
      <c r="P395" s="760"/>
      <c r="Q395" s="749"/>
      <c r="R395" s="640"/>
      <c r="S395" s="760"/>
      <c r="T395" s="749"/>
      <c r="U395" s="640"/>
      <c r="V395" s="672"/>
    </row>
    <row r="396" spans="2:22" ht="12.45" customHeight="1">
      <c r="B396" s="806" t="s">
        <v>537</v>
      </c>
      <c r="C396" s="654">
        <v>140</v>
      </c>
      <c r="D396" s="667">
        <f>市郡別部数表!$D$553</f>
        <v>0</v>
      </c>
      <c r="E396" s="802"/>
      <c r="F396" s="640"/>
      <c r="G396" s="640"/>
      <c r="H396" s="749"/>
      <c r="I396" s="640"/>
      <c r="J396" s="760"/>
      <c r="K396" s="749"/>
      <c r="L396" s="640"/>
      <c r="M396" s="760"/>
      <c r="N396" s="749"/>
      <c r="O396" s="640"/>
      <c r="P396" s="760"/>
      <c r="Q396" s="749"/>
      <c r="R396" s="640"/>
      <c r="S396" s="760"/>
      <c r="T396" s="749"/>
      <c r="U396" s="640"/>
      <c r="V396" s="672"/>
    </row>
    <row r="397" spans="2:22" ht="12.45" customHeight="1">
      <c r="B397" s="806" t="s">
        <v>538</v>
      </c>
      <c r="C397" s="654">
        <v>185</v>
      </c>
      <c r="D397" s="667">
        <f>市郡別部数表!$D$554</f>
        <v>0</v>
      </c>
      <c r="E397" s="802"/>
      <c r="F397" s="640"/>
      <c r="G397" s="640"/>
      <c r="H397" s="749"/>
      <c r="I397" s="640"/>
      <c r="J397" s="760"/>
      <c r="K397" s="749"/>
      <c r="L397" s="640"/>
      <c r="M397" s="760"/>
      <c r="N397" s="749"/>
      <c r="O397" s="640"/>
      <c r="P397" s="760"/>
      <c r="Q397" s="749"/>
      <c r="R397" s="640"/>
      <c r="S397" s="760"/>
      <c r="T397" s="749"/>
      <c r="U397" s="640"/>
      <c r="V397" s="672"/>
    </row>
    <row r="398" spans="2:22" ht="12.45" customHeight="1">
      <c r="B398" s="806" t="s">
        <v>540</v>
      </c>
      <c r="C398" s="654">
        <v>80</v>
      </c>
      <c r="D398" s="667">
        <f>市郡別部数表!$D$555</f>
        <v>0</v>
      </c>
      <c r="E398" s="802"/>
      <c r="F398" s="640"/>
      <c r="G398" s="640"/>
      <c r="H398" s="749"/>
      <c r="I398" s="640"/>
      <c r="J398" s="760"/>
      <c r="K398" s="749"/>
      <c r="L398" s="640"/>
      <c r="M398" s="760"/>
      <c r="N398" s="749"/>
      <c r="O398" s="640"/>
      <c r="P398" s="760"/>
      <c r="Q398" s="749"/>
      <c r="R398" s="640"/>
      <c r="S398" s="760"/>
      <c r="T398" s="749"/>
      <c r="U398" s="640"/>
      <c r="V398" s="672"/>
    </row>
    <row r="399" spans="2:22" ht="12.45" customHeight="1">
      <c r="B399" s="807"/>
      <c r="C399" s="664"/>
      <c r="D399" s="668"/>
      <c r="E399" s="802"/>
      <c r="F399" s="640"/>
      <c r="G399" s="640"/>
      <c r="H399" s="749"/>
      <c r="I399" s="640"/>
      <c r="J399" s="760"/>
      <c r="K399" s="749"/>
      <c r="L399" s="640"/>
      <c r="M399" s="760"/>
      <c r="N399" s="749"/>
      <c r="O399" s="640"/>
      <c r="P399" s="760"/>
      <c r="Q399" s="749"/>
      <c r="R399" s="640"/>
      <c r="S399" s="760"/>
      <c r="T399" s="749"/>
      <c r="U399" s="640"/>
      <c r="V399" s="672"/>
    </row>
    <row r="400" spans="2:22" ht="12.45" customHeight="1">
      <c r="B400" s="807"/>
      <c r="C400" s="664"/>
      <c r="D400" s="668"/>
      <c r="E400" s="802"/>
      <c r="F400" s="640"/>
      <c r="G400" s="640"/>
      <c r="H400" s="749"/>
      <c r="I400" s="640"/>
      <c r="J400" s="760"/>
      <c r="K400" s="749"/>
      <c r="L400" s="640"/>
      <c r="M400" s="760"/>
      <c r="N400" s="749"/>
      <c r="O400" s="640"/>
      <c r="P400" s="760"/>
      <c r="Q400" s="749"/>
      <c r="R400" s="640"/>
      <c r="S400" s="760"/>
      <c r="T400" s="749"/>
      <c r="U400" s="640"/>
      <c r="V400" s="672"/>
    </row>
    <row r="401" spans="2:22" ht="12.45" customHeight="1">
      <c r="B401" s="807"/>
      <c r="C401" s="664"/>
      <c r="D401" s="668"/>
      <c r="E401" s="802"/>
      <c r="F401" s="640"/>
      <c r="G401" s="640"/>
      <c r="H401" s="749"/>
      <c r="I401" s="640"/>
      <c r="J401" s="760"/>
      <c r="K401" s="749"/>
      <c r="L401" s="640"/>
      <c r="M401" s="760"/>
      <c r="N401" s="749"/>
      <c r="O401" s="640"/>
      <c r="P401" s="760"/>
      <c r="Q401" s="749"/>
      <c r="R401" s="640"/>
      <c r="S401" s="760"/>
      <c r="T401" s="749"/>
      <c r="U401" s="640"/>
      <c r="V401" s="672"/>
    </row>
    <row r="402" spans="2:22" ht="12.45" customHeight="1">
      <c r="B402" s="807"/>
      <c r="C402" s="664"/>
      <c r="D402" s="668"/>
      <c r="E402" s="802"/>
      <c r="F402" s="640"/>
      <c r="G402" s="640"/>
      <c r="H402" s="749"/>
      <c r="I402" s="640"/>
      <c r="J402" s="760"/>
      <c r="K402" s="749"/>
      <c r="L402" s="640"/>
      <c r="M402" s="760"/>
      <c r="N402" s="749"/>
      <c r="O402" s="640"/>
      <c r="P402" s="760"/>
      <c r="Q402" s="749"/>
      <c r="R402" s="640"/>
      <c r="S402" s="760"/>
      <c r="T402" s="749"/>
      <c r="U402" s="640"/>
      <c r="V402" s="672"/>
    </row>
    <row r="403" spans="2:22" ht="12.45" customHeight="1">
      <c r="B403" s="807"/>
      <c r="C403" s="664"/>
      <c r="D403" s="668"/>
      <c r="E403" s="802"/>
      <c r="F403" s="640"/>
      <c r="G403" s="640"/>
      <c r="H403" s="749"/>
      <c r="I403" s="640"/>
      <c r="J403" s="760"/>
      <c r="K403" s="749"/>
      <c r="L403" s="640"/>
      <c r="M403" s="760"/>
      <c r="N403" s="749"/>
      <c r="O403" s="640"/>
      <c r="P403" s="760"/>
      <c r="Q403" s="749"/>
      <c r="R403" s="640"/>
      <c r="S403" s="760"/>
      <c r="T403" s="749"/>
      <c r="U403" s="640"/>
      <c r="V403" s="672"/>
    </row>
    <row r="404" spans="2:22" ht="12.45" customHeight="1">
      <c r="B404" s="807"/>
      <c r="C404" s="664"/>
      <c r="D404" s="668"/>
      <c r="E404" s="802"/>
      <c r="F404" s="640"/>
      <c r="G404" s="640"/>
      <c r="H404" s="749"/>
      <c r="I404" s="640"/>
      <c r="J404" s="760"/>
      <c r="K404" s="749"/>
      <c r="L404" s="640"/>
      <c r="M404" s="760"/>
      <c r="N404" s="749"/>
      <c r="O404" s="640"/>
      <c r="P404" s="760"/>
      <c r="Q404" s="749"/>
      <c r="R404" s="640"/>
      <c r="S404" s="760"/>
      <c r="T404" s="749"/>
      <c r="U404" s="640"/>
      <c r="V404" s="672"/>
    </row>
    <row r="405" spans="2:22" ht="12.45" customHeight="1">
      <c r="B405" s="790"/>
      <c r="C405" s="640"/>
      <c r="D405" s="640"/>
      <c r="E405" s="808"/>
      <c r="F405" s="640"/>
      <c r="G405" s="640"/>
      <c r="H405" s="808"/>
      <c r="I405" s="640"/>
      <c r="J405" s="760"/>
      <c r="K405" s="808"/>
      <c r="L405" s="640"/>
      <c r="M405" s="760"/>
      <c r="N405" s="808"/>
      <c r="O405" s="640"/>
      <c r="P405" s="760"/>
      <c r="Q405" s="808"/>
      <c r="R405" s="640"/>
      <c r="S405" s="760"/>
      <c r="T405" s="808"/>
      <c r="U405" s="640"/>
      <c r="V405" s="672"/>
    </row>
    <row r="406" spans="2:22" ht="12.45" customHeight="1">
      <c r="B406" s="790"/>
      <c r="C406" s="640"/>
      <c r="D406" s="640"/>
      <c r="E406" s="809"/>
      <c r="F406" s="640"/>
      <c r="G406" s="640"/>
      <c r="H406" s="809"/>
      <c r="I406" s="640"/>
      <c r="J406" s="760"/>
      <c r="K406" s="809"/>
      <c r="L406" s="640"/>
      <c r="M406" s="760"/>
      <c r="N406" s="809"/>
      <c r="O406" s="640"/>
      <c r="P406" s="760"/>
      <c r="Q406" s="809"/>
      <c r="R406" s="640"/>
      <c r="S406" s="760"/>
      <c r="T406" s="809"/>
      <c r="U406" s="640"/>
      <c r="V406" s="672"/>
    </row>
    <row r="407" spans="2:22" ht="12.45" customHeight="1">
      <c r="B407" s="790"/>
      <c r="C407" s="640"/>
      <c r="D407" s="640"/>
      <c r="E407" s="809"/>
      <c r="F407" s="640"/>
      <c r="G407" s="640"/>
      <c r="H407" s="809"/>
      <c r="I407" s="640"/>
      <c r="J407" s="760"/>
      <c r="K407" s="809"/>
      <c r="L407" s="640"/>
      <c r="M407" s="760"/>
      <c r="N407" s="809"/>
      <c r="O407" s="640"/>
      <c r="P407" s="760"/>
      <c r="Q407" s="809"/>
      <c r="R407" s="640"/>
      <c r="S407" s="760"/>
      <c r="T407" s="809"/>
      <c r="U407" s="640"/>
      <c r="V407" s="672"/>
    </row>
    <row r="408" spans="2:22" ht="12.45" customHeight="1">
      <c r="B408" s="790"/>
      <c r="C408" s="640"/>
      <c r="D408" s="640"/>
      <c r="E408" s="809"/>
      <c r="F408" s="640"/>
      <c r="G408" s="640"/>
      <c r="H408" s="809"/>
      <c r="I408" s="640"/>
      <c r="J408" s="760"/>
      <c r="K408" s="809"/>
      <c r="L408" s="640"/>
      <c r="M408" s="760"/>
      <c r="N408" s="809"/>
      <c r="O408" s="640"/>
      <c r="P408" s="760"/>
      <c r="Q408" s="809"/>
      <c r="R408" s="640"/>
      <c r="S408" s="760"/>
      <c r="T408" s="809"/>
      <c r="U408" s="640"/>
      <c r="V408" s="672"/>
    </row>
    <row r="409" spans="2:22" ht="12.45" customHeight="1">
      <c r="B409" s="790"/>
      <c r="C409" s="640"/>
      <c r="D409" s="640"/>
      <c r="E409" s="809"/>
      <c r="F409" s="640"/>
      <c r="G409" s="640"/>
      <c r="H409" s="809"/>
      <c r="I409" s="640"/>
      <c r="J409" s="760"/>
      <c r="K409" s="809"/>
      <c r="L409" s="640"/>
      <c r="M409" s="760"/>
      <c r="N409" s="809"/>
      <c r="O409" s="640"/>
      <c r="P409" s="760"/>
      <c r="Q409" s="809"/>
      <c r="R409" s="640"/>
      <c r="S409" s="760"/>
      <c r="T409" s="809"/>
      <c r="U409" s="640"/>
      <c r="V409" s="672"/>
    </row>
    <row r="410" spans="2:22" ht="12.45" customHeight="1">
      <c r="B410" s="790"/>
      <c r="C410" s="640"/>
      <c r="D410" s="640"/>
      <c r="E410" s="749"/>
      <c r="F410" s="640"/>
      <c r="G410" s="640"/>
      <c r="H410" s="749"/>
      <c r="I410" s="640"/>
      <c r="J410" s="760"/>
      <c r="K410" s="749"/>
      <c r="L410" s="640"/>
      <c r="M410" s="760"/>
      <c r="N410" s="749"/>
      <c r="O410" s="640"/>
      <c r="P410" s="760"/>
      <c r="Q410" s="749"/>
      <c r="R410" s="640"/>
      <c r="S410" s="760"/>
      <c r="T410" s="749"/>
      <c r="U410" s="640"/>
      <c r="V410" s="672"/>
    </row>
    <row r="411" spans="2:22" ht="12.45" customHeight="1">
      <c r="B411" s="790"/>
      <c r="C411" s="640"/>
      <c r="D411" s="640"/>
      <c r="E411" s="749"/>
      <c r="F411" s="640"/>
      <c r="G411" s="640"/>
      <c r="H411" s="749"/>
      <c r="I411" s="640"/>
      <c r="J411" s="760"/>
      <c r="K411" s="749"/>
      <c r="L411" s="640"/>
      <c r="M411" s="760"/>
      <c r="N411" s="749"/>
      <c r="O411" s="640"/>
      <c r="P411" s="760"/>
      <c r="Q411" s="749"/>
      <c r="R411" s="640"/>
      <c r="S411" s="760"/>
      <c r="T411" s="749"/>
      <c r="U411" s="640"/>
      <c r="V411" s="672"/>
    </row>
    <row r="412" spans="2:22" ht="12.45" customHeight="1">
      <c r="B412" s="790"/>
      <c r="C412" s="640"/>
      <c r="D412" s="640"/>
      <c r="E412" s="749"/>
      <c r="F412" s="640"/>
      <c r="G412" s="640"/>
      <c r="H412" s="749"/>
      <c r="I412" s="640"/>
      <c r="J412" s="760"/>
      <c r="K412" s="749"/>
      <c r="L412" s="640"/>
      <c r="M412" s="760"/>
      <c r="N412" s="749"/>
      <c r="O412" s="640"/>
      <c r="P412" s="760"/>
      <c r="Q412" s="749"/>
      <c r="R412" s="640"/>
      <c r="S412" s="760"/>
      <c r="T412" s="749"/>
      <c r="U412" s="640"/>
      <c r="V412" s="672"/>
    </row>
    <row r="413" spans="2:22" ht="12.45" customHeight="1">
      <c r="B413" s="790"/>
      <c r="C413" s="640"/>
      <c r="D413" s="640"/>
      <c r="E413" s="749"/>
      <c r="F413" s="640"/>
      <c r="G413" s="640"/>
      <c r="H413" s="749"/>
      <c r="I413" s="640"/>
      <c r="J413" s="760"/>
      <c r="K413" s="749"/>
      <c r="L413" s="640"/>
      <c r="M413" s="760"/>
      <c r="N413" s="749"/>
      <c r="O413" s="640"/>
      <c r="P413" s="760"/>
      <c r="Q413" s="749"/>
      <c r="R413" s="640"/>
      <c r="S413" s="760"/>
      <c r="T413" s="749"/>
      <c r="U413" s="640"/>
      <c r="V413" s="672"/>
    </row>
    <row r="414" spans="2:22" ht="12.45" customHeight="1">
      <c r="B414" s="790"/>
      <c r="C414" s="640"/>
      <c r="D414" s="640"/>
      <c r="E414" s="749"/>
      <c r="F414" s="640"/>
      <c r="G414" s="640"/>
      <c r="H414" s="749"/>
      <c r="I414" s="640"/>
      <c r="J414" s="760"/>
      <c r="K414" s="749"/>
      <c r="L414" s="640"/>
      <c r="M414" s="760"/>
      <c r="N414" s="749"/>
      <c r="O414" s="640"/>
      <c r="P414" s="760"/>
      <c r="Q414" s="749"/>
      <c r="R414" s="640"/>
      <c r="S414" s="760"/>
      <c r="T414" s="749"/>
      <c r="U414" s="640"/>
      <c r="V414" s="672"/>
    </row>
    <row r="415" spans="2:22" ht="12.45" customHeight="1" thickBot="1">
      <c r="B415" s="793"/>
      <c r="C415" s="675"/>
      <c r="D415" s="676"/>
      <c r="E415" s="754"/>
      <c r="F415" s="794"/>
      <c r="G415" s="678"/>
      <c r="H415" s="754"/>
      <c r="I415" s="794"/>
      <c r="J415" s="810"/>
      <c r="K415" s="754"/>
      <c r="L415" s="794"/>
      <c r="M415" s="810"/>
      <c r="N415" s="754"/>
      <c r="O415" s="794"/>
      <c r="P415" s="810"/>
      <c r="Q415" s="754"/>
      <c r="R415" s="794"/>
      <c r="S415" s="810"/>
      <c r="T415" s="754"/>
      <c r="U415" s="794"/>
      <c r="V415" s="811"/>
    </row>
    <row r="416" spans="2:22" s="717" customFormat="1" ht="12" customHeight="1">
      <c r="B416" s="755"/>
    </row>
    <row r="417" spans="2:22" s="717" customFormat="1" ht="12" customHeight="1">
      <c r="R417" s="759"/>
      <c r="S417" s="759"/>
      <c r="T417" s="853">
        <v>46082</v>
      </c>
      <c r="U417" s="854"/>
      <c r="V417" s="854"/>
    </row>
    <row r="418" spans="2:22" s="717" customFormat="1"/>
    <row r="419" spans="2:22" s="717" customFormat="1" ht="12" customHeight="1"/>
    <row r="421" spans="2:22" s="717" customFormat="1" ht="25.5" customHeight="1" thickBot="1">
      <c r="B421" s="842" t="s">
        <v>590</v>
      </c>
      <c r="C421" s="842"/>
      <c r="D421" s="842"/>
      <c r="E421" s="842"/>
      <c r="F421" s="842"/>
      <c r="G421" s="842"/>
      <c r="H421" s="842"/>
      <c r="I421" s="842"/>
      <c r="J421" s="842"/>
      <c r="K421" s="842"/>
      <c r="L421" s="842"/>
      <c r="M421" s="842"/>
      <c r="N421" s="842"/>
      <c r="O421" s="842"/>
      <c r="P421" s="842"/>
      <c r="Q421" s="842"/>
      <c r="R421" s="842"/>
      <c r="S421" s="842"/>
      <c r="T421" s="842"/>
      <c r="U421" s="842"/>
      <c r="V421" s="842"/>
    </row>
    <row r="422" spans="2:22" ht="12.45" customHeight="1">
      <c r="B422" s="707" t="s">
        <v>549</v>
      </c>
      <c r="C422" s="708"/>
      <c r="D422" s="708"/>
      <c r="E422" s="709" t="s">
        <v>64</v>
      </c>
      <c r="F422" s="710" t="s">
        <v>550</v>
      </c>
      <c r="G422" s="708"/>
      <c r="H422" s="710" t="s">
        <v>551</v>
      </c>
      <c r="I422" s="708"/>
      <c r="J422" s="711" t="s">
        <v>552</v>
      </c>
      <c r="K422" s="708"/>
      <c r="L422" s="708"/>
      <c r="M422" s="712"/>
      <c r="N422" s="795"/>
      <c r="O422" s="713" t="s">
        <v>553</v>
      </c>
      <c r="P422" s="714"/>
      <c r="Q422" s="714"/>
      <c r="R422" s="715"/>
      <c r="S422" s="716"/>
      <c r="T422" s="717"/>
      <c r="U422" s="717"/>
      <c r="V422" s="716"/>
    </row>
    <row r="423" spans="2:22" ht="21" customHeight="1" thickBot="1">
      <c r="B423" s="718"/>
      <c r="C423" s="719"/>
      <c r="D423" s="719"/>
      <c r="E423" s="720"/>
      <c r="F423" s="721">
        <f>$H$3+$H$63+$H$123+$H$183+$H$243+$H$303+$H$363+$H$423</f>
        <v>0</v>
      </c>
      <c r="G423" s="722"/>
      <c r="H423" s="812">
        <f>+C427+C447</f>
        <v>0</v>
      </c>
      <c r="I423" s="813"/>
      <c r="J423" s="843"/>
      <c r="K423" s="844"/>
      <c r="L423" s="844"/>
      <c r="M423" s="844"/>
      <c r="N423" s="845"/>
      <c r="O423" s="846"/>
      <c r="P423" s="844"/>
      <c r="Q423" s="844"/>
      <c r="R423" s="847"/>
      <c r="S423" s="848"/>
      <c r="T423" s="849"/>
      <c r="U423" s="849"/>
      <c r="V423" s="849"/>
    </row>
    <row r="424" spans="2:22" ht="6" customHeight="1" thickBot="1">
      <c r="B424" s="717"/>
      <c r="C424" s="717"/>
      <c r="D424" s="717"/>
      <c r="E424" s="717"/>
      <c r="F424" s="717"/>
      <c r="G424" s="717"/>
      <c r="H424" s="717"/>
      <c r="I424" s="717"/>
      <c r="J424" s="717"/>
      <c r="K424" s="717"/>
      <c r="L424" s="717"/>
      <c r="M424" s="717"/>
      <c r="N424" s="717"/>
      <c r="O424" s="717"/>
      <c r="P424" s="717"/>
      <c r="Q424" s="717"/>
      <c r="R424" s="717"/>
      <c r="S424" s="850"/>
      <c r="T424" s="850"/>
      <c r="U424" s="850"/>
      <c r="V424" s="850"/>
    </row>
    <row r="425" spans="2:22" ht="12.45" customHeight="1">
      <c r="B425" s="723" t="s">
        <v>562</v>
      </c>
      <c r="C425" s="724"/>
      <c r="D425" s="725"/>
      <c r="E425" s="798"/>
      <c r="F425" s="766"/>
      <c r="G425" s="638"/>
      <c r="H425" s="765"/>
      <c r="I425" s="766"/>
      <c r="J425" s="799"/>
      <c r="K425" s="765"/>
      <c r="L425" s="766"/>
      <c r="M425" s="799"/>
      <c r="N425" s="765"/>
      <c r="O425" s="766"/>
      <c r="P425" s="799"/>
      <c r="Q425" s="765"/>
      <c r="R425" s="766"/>
      <c r="S425" s="799"/>
      <c r="T425" s="765"/>
      <c r="U425" s="766"/>
      <c r="V425" s="800"/>
    </row>
    <row r="426" spans="2:22" ht="12.45" customHeight="1">
      <c r="B426" s="801"/>
      <c r="C426" s="737">
        <f>SUM(C428:C444)</f>
        <v>11130</v>
      </c>
      <c r="D426" s="739"/>
      <c r="E426" s="802"/>
      <c r="F426" s="640"/>
      <c r="G426" s="640"/>
      <c r="H426" s="749"/>
      <c r="I426" s="640"/>
      <c r="J426" s="760"/>
      <c r="K426" s="749"/>
      <c r="L426" s="640"/>
      <c r="M426" s="760"/>
      <c r="N426" s="749"/>
      <c r="O426" s="640"/>
      <c r="P426" s="760"/>
      <c r="Q426" s="749"/>
      <c r="R426" s="640"/>
      <c r="S426" s="760"/>
      <c r="T426" s="749"/>
      <c r="U426" s="640"/>
      <c r="V426" s="672"/>
    </row>
    <row r="427" spans="2:22" ht="12.45" customHeight="1" thickBot="1">
      <c r="B427" s="803" t="s">
        <v>560</v>
      </c>
      <c r="C427" s="643">
        <f>SUM(D428:D444)</f>
        <v>0</v>
      </c>
      <c r="D427" s="645"/>
      <c r="E427" s="802"/>
      <c r="F427" s="640"/>
      <c r="G427" s="640"/>
      <c r="H427" s="749"/>
      <c r="I427" s="640"/>
      <c r="J427" s="760"/>
      <c r="K427" s="749"/>
      <c r="L427" s="640"/>
      <c r="M427" s="760"/>
      <c r="N427" s="749"/>
      <c r="O427" s="640"/>
      <c r="P427" s="760"/>
      <c r="Q427" s="749"/>
      <c r="R427" s="640"/>
      <c r="S427" s="760"/>
      <c r="T427" s="749"/>
      <c r="U427" s="640"/>
      <c r="V427" s="672"/>
    </row>
    <row r="428" spans="2:22" ht="12.45" customHeight="1">
      <c r="B428" s="804" t="s">
        <v>480</v>
      </c>
      <c r="C428" s="647">
        <v>920</v>
      </c>
      <c r="D428" s="650">
        <f>市郡別部数表!$G$524</f>
        <v>0</v>
      </c>
      <c r="E428" s="802"/>
      <c r="F428" s="640"/>
      <c r="G428" s="640"/>
      <c r="H428" s="749"/>
      <c r="I428" s="640"/>
      <c r="J428" s="760"/>
      <c r="K428" s="749"/>
      <c r="L428" s="640"/>
      <c r="M428" s="760"/>
      <c r="N428" s="749"/>
      <c r="O428" s="640"/>
      <c r="P428" s="760"/>
      <c r="Q428" s="749"/>
      <c r="R428" s="640"/>
      <c r="S428" s="760"/>
      <c r="T428" s="749"/>
      <c r="U428" s="640"/>
      <c r="V428" s="672"/>
    </row>
    <row r="429" spans="2:22" ht="12.45" customHeight="1">
      <c r="B429" s="804" t="s">
        <v>483</v>
      </c>
      <c r="C429" s="647">
        <v>920</v>
      </c>
      <c r="D429" s="650">
        <f>市郡別部数表!$G$525</f>
        <v>0</v>
      </c>
      <c r="E429" s="802"/>
      <c r="F429" s="640"/>
      <c r="G429" s="640"/>
      <c r="H429" s="749"/>
      <c r="I429" s="640"/>
      <c r="J429" s="760"/>
      <c r="K429" s="749"/>
      <c r="L429" s="640"/>
      <c r="M429" s="760"/>
      <c r="N429" s="749"/>
      <c r="O429" s="640"/>
      <c r="P429" s="760"/>
      <c r="Q429" s="749"/>
      <c r="R429" s="640"/>
      <c r="S429" s="760"/>
      <c r="T429" s="749"/>
      <c r="U429" s="640"/>
      <c r="V429" s="672"/>
    </row>
    <row r="430" spans="2:22" ht="12.45" customHeight="1">
      <c r="B430" s="804" t="s">
        <v>484</v>
      </c>
      <c r="C430" s="647">
        <v>950</v>
      </c>
      <c r="D430" s="650">
        <f>市郡別部数表!$G$526</f>
        <v>0</v>
      </c>
      <c r="E430" s="802"/>
      <c r="F430" s="640"/>
      <c r="G430" s="640"/>
      <c r="H430" s="749"/>
      <c r="I430" s="640"/>
      <c r="J430" s="760"/>
      <c r="K430" s="749"/>
      <c r="L430" s="640"/>
      <c r="M430" s="760"/>
      <c r="N430" s="749"/>
      <c r="O430" s="640"/>
      <c r="P430" s="760"/>
      <c r="Q430" s="749"/>
      <c r="R430" s="640"/>
      <c r="S430" s="760"/>
      <c r="T430" s="749"/>
      <c r="U430" s="640"/>
      <c r="V430" s="672"/>
    </row>
    <row r="431" spans="2:22" ht="12.45" customHeight="1">
      <c r="B431" s="804" t="s">
        <v>486</v>
      </c>
      <c r="C431" s="647">
        <v>1420</v>
      </c>
      <c r="D431" s="650">
        <f>市郡別部数表!$G$527</f>
        <v>0</v>
      </c>
      <c r="E431" s="802"/>
      <c r="F431" s="640"/>
      <c r="G431" s="640"/>
      <c r="H431" s="749"/>
      <c r="I431" s="640"/>
      <c r="J431" s="760"/>
      <c r="K431" s="749"/>
      <c r="L431" s="640"/>
      <c r="M431" s="760"/>
      <c r="N431" s="749"/>
      <c r="O431" s="640"/>
      <c r="P431" s="760"/>
      <c r="Q431" s="749"/>
      <c r="R431" s="640"/>
      <c r="S431" s="760"/>
      <c r="T431" s="749"/>
      <c r="U431" s="640"/>
      <c r="V431" s="672"/>
    </row>
    <row r="432" spans="2:22" ht="12.45" customHeight="1">
      <c r="B432" s="804" t="s">
        <v>487</v>
      </c>
      <c r="C432" s="647">
        <v>1080</v>
      </c>
      <c r="D432" s="650">
        <f>市郡別部数表!$G$528</f>
        <v>0</v>
      </c>
      <c r="E432" s="802"/>
      <c r="F432" s="640"/>
      <c r="G432" s="640"/>
      <c r="H432" s="749"/>
      <c r="I432" s="640"/>
      <c r="J432" s="760"/>
      <c r="K432" s="749"/>
      <c r="L432" s="640"/>
      <c r="M432" s="760"/>
      <c r="N432" s="749"/>
      <c r="O432" s="640"/>
      <c r="P432" s="760"/>
      <c r="Q432" s="749"/>
      <c r="R432" s="640"/>
      <c r="S432" s="760"/>
      <c r="T432" s="749"/>
      <c r="U432" s="640"/>
      <c r="V432" s="672"/>
    </row>
    <row r="433" spans="2:22" ht="12.45" customHeight="1">
      <c r="B433" s="804" t="s">
        <v>489</v>
      </c>
      <c r="C433" s="647">
        <v>2030</v>
      </c>
      <c r="D433" s="650">
        <f>市郡別部数表!$G$529</f>
        <v>0</v>
      </c>
      <c r="E433" s="802"/>
      <c r="F433" s="640"/>
      <c r="G433" s="640"/>
      <c r="H433" s="749"/>
      <c r="I433" s="640"/>
      <c r="J433" s="760"/>
      <c r="K433" s="749"/>
      <c r="L433" s="640"/>
      <c r="M433" s="760"/>
      <c r="N433" s="749"/>
      <c r="O433" s="640"/>
      <c r="P433" s="760"/>
      <c r="Q433" s="749"/>
      <c r="R433" s="640"/>
      <c r="S433" s="760"/>
      <c r="T433" s="749"/>
      <c r="U433" s="640"/>
      <c r="V433" s="672"/>
    </row>
    <row r="434" spans="2:22" ht="12.45" customHeight="1">
      <c r="B434" s="804" t="s">
        <v>491</v>
      </c>
      <c r="C434" s="647">
        <v>220</v>
      </c>
      <c r="D434" s="650">
        <f>市郡別部数表!$G$530</f>
        <v>0</v>
      </c>
      <c r="E434" s="802"/>
      <c r="F434" s="640"/>
      <c r="G434" s="640"/>
      <c r="H434" s="749"/>
      <c r="I434" s="640"/>
      <c r="J434" s="760"/>
      <c r="K434" s="749"/>
      <c r="L434" s="640"/>
      <c r="M434" s="760"/>
      <c r="N434" s="749"/>
      <c r="O434" s="640"/>
      <c r="P434" s="760"/>
      <c r="Q434" s="749"/>
      <c r="R434" s="640"/>
      <c r="S434" s="760"/>
      <c r="T434" s="749"/>
      <c r="U434" s="640"/>
      <c r="V434" s="672"/>
    </row>
    <row r="435" spans="2:22" ht="12.45" customHeight="1">
      <c r="B435" s="804" t="s">
        <v>495</v>
      </c>
      <c r="C435" s="647">
        <v>680</v>
      </c>
      <c r="D435" s="650">
        <f>市郡別部数表!$G$531</f>
        <v>0</v>
      </c>
      <c r="E435" s="802"/>
      <c r="F435" s="640"/>
      <c r="G435" s="640"/>
      <c r="H435" s="749"/>
      <c r="I435" s="640"/>
      <c r="J435" s="760"/>
      <c r="K435" s="749"/>
      <c r="L435" s="640"/>
      <c r="M435" s="760"/>
      <c r="N435" s="749"/>
      <c r="O435" s="640"/>
      <c r="P435" s="760"/>
      <c r="Q435" s="749"/>
      <c r="R435" s="640"/>
      <c r="S435" s="760"/>
      <c r="T435" s="749"/>
      <c r="U435" s="640"/>
      <c r="V435" s="672"/>
    </row>
    <row r="436" spans="2:22" ht="12.45" customHeight="1">
      <c r="B436" s="804" t="s">
        <v>498</v>
      </c>
      <c r="C436" s="647">
        <v>1110</v>
      </c>
      <c r="D436" s="650">
        <f>市郡別部数表!$G$532</f>
        <v>0</v>
      </c>
      <c r="E436" s="802"/>
      <c r="F436" s="640"/>
      <c r="G436" s="640"/>
      <c r="H436" s="749"/>
      <c r="I436" s="640"/>
      <c r="J436" s="760"/>
      <c r="K436" s="749"/>
      <c r="L436" s="640"/>
      <c r="M436" s="760"/>
      <c r="N436" s="749"/>
      <c r="O436" s="640"/>
      <c r="P436" s="760"/>
      <c r="Q436" s="749"/>
      <c r="R436" s="640"/>
      <c r="S436" s="760"/>
      <c r="T436" s="749"/>
      <c r="U436" s="640"/>
      <c r="V436" s="672"/>
    </row>
    <row r="437" spans="2:22" ht="12.45" customHeight="1">
      <c r="B437" s="804" t="s">
        <v>501</v>
      </c>
      <c r="C437" s="647">
        <v>1450</v>
      </c>
      <c r="D437" s="650">
        <f>市郡別部数表!$G$533</f>
        <v>0</v>
      </c>
      <c r="E437" s="802"/>
      <c r="F437" s="640"/>
      <c r="G437" s="640"/>
      <c r="H437" s="749"/>
      <c r="I437" s="640"/>
      <c r="J437" s="760"/>
      <c r="K437" s="749"/>
      <c r="L437" s="640"/>
      <c r="M437" s="760"/>
      <c r="N437" s="749"/>
      <c r="O437" s="640"/>
      <c r="P437" s="760"/>
      <c r="Q437" s="749"/>
      <c r="R437" s="640"/>
      <c r="S437" s="760"/>
      <c r="T437" s="749"/>
      <c r="U437" s="640"/>
      <c r="V437" s="672"/>
    </row>
    <row r="438" spans="2:22" ht="12.45" customHeight="1">
      <c r="B438" s="804" t="s">
        <v>503</v>
      </c>
      <c r="C438" s="647">
        <v>350</v>
      </c>
      <c r="D438" s="650">
        <f>市郡別部数表!$G$534</f>
        <v>0</v>
      </c>
      <c r="E438" s="802"/>
      <c r="F438" s="640"/>
      <c r="G438" s="640"/>
      <c r="H438" s="749"/>
      <c r="I438" s="640"/>
      <c r="J438" s="760"/>
      <c r="K438" s="749"/>
      <c r="L438" s="640"/>
      <c r="M438" s="760"/>
      <c r="N438" s="749"/>
      <c r="O438" s="640"/>
      <c r="P438" s="760"/>
      <c r="Q438" s="749"/>
      <c r="R438" s="640"/>
      <c r="S438" s="760"/>
      <c r="T438" s="749"/>
      <c r="U438" s="640"/>
      <c r="V438" s="672"/>
    </row>
    <row r="439" spans="2:22" ht="12.45" customHeight="1">
      <c r="B439" s="804"/>
      <c r="C439" s="653"/>
      <c r="D439" s="673"/>
      <c r="E439" s="802"/>
      <c r="F439" s="640"/>
      <c r="G439" s="640"/>
      <c r="H439" s="749"/>
      <c r="I439" s="640"/>
      <c r="J439" s="760"/>
      <c r="K439" s="749"/>
      <c r="L439" s="640"/>
      <c r="M439" s="760"/>
      <c r="N439" s="749"/>
      <c r="O439" s="640"/>
      <c r="P439" s="760"/>
      <c r="Q439" s="749"/>
      <c r="R439" s="640"/>
      <c r="S439" s="760"/>
      <c r="T439" s="749"/>
      <c r="U439" s="640"/>
      <c r="V439" s="672"/>
    </row>
    <row r="440" spans="2:22" ht="12.45" customHeight="1">
      <c r="B440" s="804"/>
      <c r="C440" s="653"/>
      <c r="D440" s="673"/>
      <c r="E440" s="802"/>
      <c r="F440" s="640"/>
      <c r="G440" s="640"/>
      <c r="H440" s="749"/>
      <c r="I440" s="640"/>
      <c r="J440" s="760"/>
      <c r="K440" s="749"/>
      <c r="L440" s="640"/>
      <c r="M440" s="760"/>
      <c r="N440" s="749"/>
      <c r="O440" s="640"/>
      <c r="P440" s="760"/>
      <c r="Q440" s="749"/>
      <c r="R440" s="640"/>
      <c r="S440" s="760"/>
      <c r="T440" s="749"/>
      <c r="U440" s="640"/>
      <c r="V440" s="672"/>
    </row>
    <row r="441" spans="2:22" ht="12.45" customHeight="1">
      <c r="B441" s="805"/>
      <c r="C441" s="658"/>
      <c r="D441" s="662"/>
      <c r="E441" s="802"/>
      <c r="F441" s="640"/>
      <c r="G441" s="640"/>
      <c r="H441" s="749"/>
      <c r="I441" s="640"/>
      <c r="J441" s="760"/>
      <c r="K441" s="749"/>
      <c r="L441" s="640"/>
      <c r="M441" s="760"/>
      <c r="N441" s="749"/>
      <c r="O441" s="640"/>
      <c r="P441" s="760"/>
      <c r="Q441" s="749"/>
      <c r="R441" s="640"/>
      <c r="S441" s="760"/>
      <c r="T441" s="749"/>
      <c r="U441" s="640"/>
      <c r="V441" s="672"/>
    </row>
    <row r="442" spans="2:22" ht="12.45" customHeight="1">
      <c r="B442" s="804"/>
      <c r="C442" s="653"/>
      <c r="D442" s="673"/>
      <c r="E442" s="802"/>
      <c r="F442" s="640"/>
      <c r="G442" s="640"/>
      <c r="H442" s="749"/>
      <c r="I442" s="640"/>
      <c r="J442" s="760"/>
      <c r="K442" s="749"/>
      <c r="L442" s="640"/>
      <c r="M442" s="760"/>
      <c r="N442" s="749"/>
      <c r="O442" s="640"/>
      <c r="P442" s="760"/>
      <c r="Q442" s="749"/>
      <c r="R442" s="640"/>
      <c r="S442" s="760"/>
      <c r="T442" s="749"/>
      <c r="U442" s="640"/>
      <c r="V442" s="672"/>
    </row>
    <row r="443" spans="2:22" ht="12.45" customHeight="1">
      <c r="B443" s="805"/>
      <c r="C443" s="658"/>
      <c r="D443" s="662"/>
      <c r="E443" s="802"/>
      <c r="F443" s="640"/>
      <c r="G443" s="640"/>
      <c r="H443" s="749"/>
      <c r="I443" s="640"/>
      <c r="J443" s="760"/>
      <c r="K443" s="749"/>
      <c r="L443" s="640"/>
      <c r="M443" s="760"/>
      <c r="N443" s="749"/>
      <c r="O443" s="640"/>
      <c r="P443" s="760"/>
      <c r="Q443" s="749"/>
      <c r="R443" s="640"/>
      <c r="S443" s="760"/>
      <c r="T443" s="749"/>
      <c r="U443" s="640"/>
      <c r="V443" s="672"/>
    </row>
    <row r="444" spans="2:22" ht="12.45" customHeight="1" thickBot="1">
      <c r="B444" s="804"/>
      <c r="C444" s="653"/>
      <c r="D444" s="673"/>
      <c r="E444" s="802"/>
      <c r="F444" s="640"/>
      <c r="G444" s="640"/>
      <c r="H444" s="749"/>
      <c r="I444" s="640"/>
      <c r="J444" s="760"/>
      <c r="K444" s="749"/>
      <c r="L444" s="640"/>
      <c r="M444" s="760"/>
      <c r="N444" s="749"/>
      <c r="O444" s="640"/>
      <c r="P444" s="760"/>
      <c r="Q444" s="749"/>
      <c r="R444" s="640"/>
      <c r="S444" s="760"/>
      <c r="T444" s="749"/>
      <c r="U444" s="640"/>
      <c r="V444" s="672"/>
    </row>
    <row r="445" spans="2:22" ht="12.45" customHeight="1">
      <c r="B445" s="723" t="s">
        <v>571</v>
      </c>
      <c r="C445" s="724"/>
      <c r="D445" s="725"/>
      <c r="E445" s="802"/>
      <c r="F445" s="640"/>
      <c r="G445" s="640"/>
      <c r="H445" s="749"/>
      <c r="I445" s="640"/>
      <c r="J445" s="760"/>
      <c r="K445" s="749"/>
      <c r="L445" s="640"/>
      <c r="M445" s="760"/>
      <c r="N445" s="749"/>
      <c r="O445" s="640"/>
      <c r="P445" s="760"/>
      <c r="Q445" s="749"/>
      <c r="R445" s="640"/>
      <c r="S445" s="760"/>
      <c r="T445" s="749"/>
      <c r="U445" s="640"/>
      <c r="V445" s="672"/>
    </row>
    <row r="446" spans="2:22" ht="12.45" customHeight="1">
      <c r="B446" s="801"/>
      <c r="C446" s="737">
        <f>SUM(C448:C464)</f>
        <v>9870</v>
      </c>
      <c r="D446" s="739"/>
      <c r="E446" s="802"/>
      <c r="F446" s="640"/>
      <c r="G446" s="640"/>
      <c r="H446" s="749"/>
      <c r="I446" s="640"/>
      <c r="J446" s="760"/>
      <c r="K446" s="749"/>
      <c r="L446" s="640"/>
      <c r="M446" s="760"/>
      <c r="N446" s="749"/>
      <c r="O446" s="640"/>
      <c r="P446" s="760"/>
      <c r="Q446" s="749"/>
      <c r="R446" s="640"/>
      <c r="S446" s="760"/>
      <c r="T446" s="749"/>
      <c r="U446" s="640"/>
      <c r="V446" s="672"/>
    </row>
    <row r="447" spans="2:22" ht="12.45" customHeight="1" thickBot="1">
      <c r="B447" s="803" t="s">
        <v>560</v>
      </c>
      <c r="C447" s="643">
        <f>SUM(D448:D464)</f>
        <v>0</v>
      </c>
      <c r="D447" s="645"/>
      <c r="E447" s="802"/>
      <c r="F447" s="640"/>
      <c r="G447" s="640"/>
      <c r="H447" s="749"/>
      <c r="I447" s="640"/>
      <c r="J447" s="760"/>
      <c r="K447" s="749"/>
      <c r="L447" s="640"/>
      <c r="M447" s="760"/>
      <c r="N447" s="749"/>
      <c r="O447" s="640"/>
      <c r="P447" s="760"/>
      <c r="Q447" s="749"/>
      <c r="R447" s="640"/>
      <c r="S447" s="760"/>
      <c r="T447" s="749"/>
      <c r="U447" s="640"/>
      <c r="V447" s="672"/>
    </row>
    <row r="448" spans="2:22" ht="12.45" customHeight="1">
      <c r="B448" s="806" t="s">
        <v>512</v>
      </c>
      <c r="C448" s="654">
        <v>730</v>
      </c>
      <c r="D448" s="667">
        <f>市郡別部数表!$G$545</f>
        <v>0</v>
      </c>
      <c r="E448" s="802"/>
      <c r="F448" s="640"/>
      <c r="G448" s="640"/>
      <c r="H448" s="749"/>
      <c r="I448" s="640"/>
      <c r="J448" s="760"/>
      <c r="K448" s="749"/>
      <c r="L448" s="640"/>
      <c r="M448" s="760"/>
      <c r="N448" s="749"/>
      <c r="O448" s="640"/>
      <c r="P448" s="760"/>
      <c r="Q448" s="749"/>
      <c r="R448" s="640"/>
      <c r="S448" s="760"/>
      <c r="T448" s="749"/>
      <c r="U448" s="640"/>
      <c r="V448" s="672"/>
    </row>
    <row r="449" spans="2:22" ht="12.45" customHeight="1">
      <c r="B449" s="806" t="s">
        <v>516</v>
      </c>
      <c r="C449" s="654">
        <v>890</v>
      </c>
      <c r="D449" s="667">
        <f>市郡別部数表!$G$546</f>
        <v>0</v>
      </c>
      <c r="E449" s="802"/>
      <c r="F449" s="640"/>
      <c r="G449" s="640"/>
      <c r="H449" s="749"/>
      <c r="I449" s="640"/>
      <c r="J449" s="760"/>
      <c r="K449" s="749"/>
      <c r="L449" s="640"/>
      <c r="M449" s="760"/>
      <c r="N449" s="749"/>
      <c r="O449" s="640"/>
      <c r="P449" s="760"/>
      <c r="Q449" s="749"/>
      <c r="R449" s="640"/>
      <c r="S449" s="760"/>
      <c r="T449" s="749"/>
      <c r="U449" s="640"/>
      <c r="V449" s="672"/>
    </row>
    <row r="450" spans="2:22" ht="12.45" customHeight="1">
      <c r="B450" s="806" t="s">
        <v>520</v>
      </c>
      <c r="C450" s="654">
        <v>930</v>
      </c>
      <c r="D450" s="667">
        <f>市郡別部数表!$G$547</f>
        <v>0</v>
      </c>
      <c r="E450" s="802"/>
      <c r="F450" s="640"/>
      <c r="G450" s="640"/>
      <c r="H450" s="749"/>
      <c r="I450" s="640"/>
      <c r="J450" s="760"/>
      <c r="K450" s="749"/>
      <c r="L450" s="640"/>
      <c r="M450" s="760"/>
      <c r="N450" s="749"/>
      <c r="O450" s="640"/>
      <c r="P450" s="760"/>
      <c r="Q450" s="749"/>
      <c r="R450" s="640"/>
      <c r="S450" s="760"/>
      <c r="T450" s="749"/>
      <c r="U450" s="640"/>
      <c r="V450" s="672"/>
    </row>
    <row r="451" spans="2:22" ht="12.45" customHeight="1">
      <c r="B451" s="806" t="s">
        <v>524</v>
      </c>
      <c r="C451" s="654">
        <v>880</v>
      </c>
      <c r="D451" s="667">
        <f>市郡別部数表!$G$548</f>
        <v>0</v>
      </c>
      <c r="E451" s="802"/>
      <c r="F451" s="640"/>
      <c r="G451" s="640"/>
      <c r="H451" s="749"/>
      <c r="I451" s="640"/>
      <c r="J451" s="760"/>
      <c r="K451" s="749"/>
      <c r="L451" s="640"/>
      <c r="M451" s="760"/>
      <c r="N451" s="749"/>
      <c r="O451" s="640"/>
      <c r="P451" s="760"/>
      <c r="Q451" s="749"/>
      <c r="R451" s="640"/>
      <c r="S451" s="760"/>
      <c r="T451" s="749"/>
      <c r="U451" s="640"/>
      <c r="V451" s="672"/>
    </row>
    <row r="452" spans="2:22" ht="12.45" customHeight="1">
      <c r="B452" s="806" t="s">
        <v>519</v>
      </c>
      <c r="C452" s="654">
        <v>500</v>
      </c>
      <c r="D452" s="667">
        <f>市郡別部数表!$G$549</f>
        <v>0</v>
      </c>
      <c r="E452" s="802"/>
      <c r="F452" s="640"/>
      <c r="G452" s="640"/>
      <c r="H452" s="749"/>
      <c r="I452" s="640"/>
      <c r="J452" s="760"/>
      <c r="K452" s="749"/>
      <c r="L452" s="640"/>
      <c r="M452" s="760"/>
      <c r="N452" s="749"/>
      <c r="O452" s="640"/>
      <c r="P452" s="760"/>
      <c r="Q452" s="749"/>
      <c r="R452" s="640"/>
      <c r="S452" s="760"/>
      <c r="T452" s="749"/>
      <c r="U452" s="640"/>
      <c r="V452" s="672"/>
    </row>
    <row r="453" spans="2:22" ht="12.45" customHeight="1">
      <c r="B453" s="806" t="s">
        <v>523</v>
      </c>
      <c r="C453" s="654">
        <v>420</v>
      </c>
      <c r="D453" s="667">
        <f>市郡別部数表!$G$550</f>
        <v>0</v>
      </c>
      <c r="E453" s="802"/>
      <c r="F453" s="640"/>
      <c r="G453" s="640"/>
      <c r="H453" s="749"/>
      <c r="I453" s="640"/>
      <c r="J453" s="760"/>
      <c r="K453" s="749"/>
      <c r="L453" s="640"/>
      <c r="M453" s="760"/>
      <c r="N453" s="749"/>
      <c r="O453" s="640"/>
      <c r="P453" s="760"/>
      <c r="Q453" s="749"/>
      <c r="R453" s="640"/>
      <c r="S453" s="760"/>
      <c r="T453" s="749"/>
      <c r="U453" s="640"/>
      <c r="V453" s="672"/>
    </row>
    <row r="454" spans="2:22" ht="12.45" customHeight="1">
      <c r="B454" s="806" t="s">
        <v>533</v>
      </c>
      <c r="C454" s="654">
        <v>300</v>
      </c>
      <c r="D454" s="667">
        <f>市郡別部数表!$G$551</f>
        <v>0</v>
      </c>
      <c r="E454" s="802"/>
      <c r="F454" s="640"/>
      <c r="G454" s="640"/>
      <c r="H454" s="749"/>
      <c r="I454" s="640"/>
      <c r="J454" s="760"/>
      <c r="K454" s="749"/>
      <c r="L454" s="640"/>
      <c r="M454" s="760"/>
      <c r="N454" s="749"/>
      <c r="O454" s="640"/>
      <c r="P454" s="760"/>
      <c r="Q454" s="749"/>
      <c r="R454" s="640"/>
      <c r="S454" s="760"/>
      <c r="T454" s="749"/>
      <c r="U454" s="640"/>
      <c r="V454" s="672"/>
    </row>
    <row r="455" spans="2:22" ht="12.45" customHeight="1">
      <c r="B455" s="806" t="s">
        <v>527</v>
      </c>
      <c r="C455" s="654">
        <v>1120</v>
      </c>
      <c r="D455" s="667">
        <f>市郡別部数表!$G$552</f>
        <v>0</v>
      </c>
      <c r="E455" s="802"/>
      <c r="F455" s="640"/>
      <c r="G455" s="640"/>
      <c r="H455" s="749"/>
      <c r="I455" s="640"/>
      <c r="J455" s="760"/>
      <c r="K455" s="749"/>
      <c r="L455" s="640"/>
      <c r="M455" s="760"/>
      <c r="N455" s="749"/>
      <c r="O455" s="640"/>
      <c r="P455" s="760"/>
      <c r="Q455" s="749"/>
      <c r="R455" s="640"/>
      <c r="S455" s="760"/>
      <c r="T455" s="749"/>
      <c r="U455" s="640"/>
      <c r="V455" s="672"/>
    </row>
    <row r="456" spans="2:22" ht="12.45" customHeight="1">
      <c r="B456" s="806" t="s">
        <v>530</v>
      </c>
      <c r="C456" s="654">
        <v>970</v>
      </c>
      <c r="D456" s="667">
        <f>市郡別部数表!$G$553</f>
        <v>0</v>
      </c>
      <c r="E456" s="802"/>
      <c r="F456" s="640"/>
      <c r="G456" s="640"/>
      <c r="H456" s="749"/>
      <c r="I456" s="640"/>
      <c r="J456" s="760"/>
      <c r="K456" s="749"/>
      <c r="L456" s="640"/>
      <c r="M456" s="760"/>
      <c r="N456" s="749"/>
      <c r="O456" s="640"/>
      <c r="P456" s="760"/>
      <c r="Q456" s="749"/>
      <c r="R456" s="640"/>
      <c r="S456" s="760"/>
      <c r="T456" s="749"/>
      <c r="U456" s="640"/>
      <c r="V456" s="672"/>
    </row>
    <row r="457" spans="2:22" ht="12.45" customHeight="1">
      <c r="B457" s="806" t="s">
        <v>532</v>
      </c>
      <c r="C457" s="654">
        <v>580</v>
      </c>
      <c r="D457" s="667">
        <f>市郡別部数表!$G$554</f>
        <v>0</v>
      </c>
      <c r="E457" s="802"/>
      <c r="F457" s="640"/>
      <c r="G457" s="640"/>
      <c r="H457" s="749"/>
      <c r="I457" s="640"/>
      <c r="J457" s="760"/>
      <c r="K457" s="749"/>
      <c r="L457" s="640"/>
      <c r="M457" s="760"/>
      <c r="N457" s="749"/>
      <c r="O457" s="640"/>
      <c r="P457" s="760"/>
      <c r="Q457" s="749"/>
      <c r="R457" s="640"/>
      <c r="S457" s="760"/>
      <c r="T457" s="749"/>
      <c r="U457" s="640"/>
      <c r="V457" s="672"/>
    </row>
    <row r="458" spans="2:22" ht="12.45" customHeight="1">
      <c r="B458" s="806" t="s">
        <v>535</v>
      </c>
      <c r="C458" s="654">
        <v>580</v>
      </c>
      <c r="D458" s="667">
        <f>市郡別部数表!$G$555</f>
        <v>0</v>
      </c>
      <c r="E458" s="802"/>
      <c r="F458" s="640"/>
      <c r="G458" s="640"/>
      <c r="H458" s="749"/>
      <c r="I458" s="640"/>
      <c r="J458" s="760"/>
      <c r="K458" s="749"/>
      <c r="L458" s="640"/>
      <c r="M458" s="760"/>
      <c r="N458" s="749"/>
      <c r="O458" s="640"/>
      <c r="P458" s="760"/>
      <c r="Q458" s="749"/>
      <c r="R458" s="640"/>
      <c r="S458" s="760"/>
      <c r="T458" s="749"/>
      <c r="U458" s="640"/>
      <c r="V458" s="672"/>
    </row>
    <row r="459" spans="2:22" ht="12.45" customHeight="1">
      <c r="B459" s="806" t="s">
        <v>537</v>
      </c>
      <c r="C459" s="654">
        <v>760</v>
      </c>
      <c r="D459" s="667">
        <f>市郡別部数表!$G$556</f>
        <v>0</v>
      </c>
      <c r="E459" s="802"/>
      <c r="F459" s="640"/>
      <c r="G459" s="640"/>
      <c r="H459" s="749"/>
      <c r="I459" s="640"/>
      <c r="J459" s="760"/>
      <c r="K459" s="749"/>
      <c r="L459" s="640"/>
      <c r="M459" s="760"/>
      <c r="N459" s="749"/>
      <c r="O459" s="640"/>
      <c r="P459" s="760"/>
      <c r="Q459" s="749"/>
      <c r="R459" s="640"/>
      <c r="S459" s="760"/>
      <c r="T459" s="749"/>
      <c r="U459" s="640"/>
      <c r="V459" s="672"/>
    </row>
    <row r="460" spans="2:22" ht="12.45" customHeight="1">
      <c r="B460" s="806" t="s">
        <v>538</v>
      </c>
      <c r="C460" s="654">
        <v>810</v>
      </c>
      <c r="D460" s="667">
        <f>市郡別部数表!$G$557</f>
        <v>0</v>
      </c>
      <c r="E460" s="802"/>
      <c r="F460" s="640"/>
      <c r="G460" s="640"/>
      <c r="H460" s="749"/>
      <c r="I460" s="640"/>
      <c r="J460" s="760"/>
      <c r="K460" s="749"/>
      <c r="L460" s="640"/>
      <c r="M460" s="760"/>
      <c r="N460" s="749"/>
      <c r="O460" s="640"/>
      <c r="P460" s="760"/>
      <c r="Q460" s="749"/>
      <c r="R460" s="640"/>
      <c r="S460" s="760"/>
      <c r="T460" s="749"/>
      <c r="U460" s="640"/>
      <c r="V460" s="672"/>
    </row>
    <row r="461" spans="2:22" ht="12.45" customHeight="1">
      <c r="B461" s="806" t="s">
        <v>540</v>
      </c>
      <c r="C461" s="654">
        <v>400</v>
      </c>
      <c r="D461" s="667">
        <f>市郡別部数表!$G$558</f>
        <v>0</v>
      </c>
      <c r="E461" s="802"/>
      <c r="F461" s="640"/>
      <c r="G461" s="640"/>
      <c r="H461" s="749"/>
      <c r="I461" s="640"/>
      <c r="J461" s="760"/>
      <c r="K461" s="749"/>
      <c r="L461" s="640"/>
      <c r="M461" s="760"/>
      <c r="N461" s="749"/>
      <c r="O461" s="640"/>
      <c r="P461" s="760"/>
      <c r="Q461" s="749"/>
      <c r="R461" s="640"/>
      <c r="S461" s="760"/>
      <c r="T461" s="749"/>
      <c r="U461" s="640"/>
      <c r="V461" s="672"/>
    </row>
    <row r="462" spans="2:22" ht="12.45" customHeight="1">
      <c r="B462" s="807"/>
      <c r="C462" s="664"/>
      <c r="D462" s="668"/>
      <c r="E462" s="802"/>
      <c r="F462" s="640"/>
      <c r="G462" s="640"/>
      <c r="H462" s="749"/>
      <c r="I462" s="640"/>
      <c r="J462" s="760"/>
      <c r="K462" s="749"/>
      <c r="L462" s="640"/>
      <c r="M462" s="760"/>
      <c r="N462" s="749"/>
      <c r="O462" s="640"/>
      <c r="P462" s="760"/>
      <c r="Q462" s="749"/>
      <c r="R462" s="640"/>
      <c r="S462" s="760"/>
      <c r="T462" s="749"/>
      <c r="U462" s="640"/>
      <c r="V462" s="672"/>
    </row>
    <row r="463" spans="2:22" ht="12.45" customHeight="1">
      <c r="B463" s="807"/>
      <c r="C463" s="664"/>
      <c r="D463" s="668"/>
      <c r="E463" s="802"/>
      <c r="F463" s="640"/>
      <c r="G463" s="640"/>
      <c r="H463" s="749"/>
      <c r="I463" s="640"/>
      <c r="J463" s="760"/>
      <c r="K463" s="749"/>
      <c r="L463" s="640"/>
      <c r="M463" s="760"/>
      <c r="N463" s="749"/>
      <c r="O463" s="640"/>
      <c r="P463" s="760"/>
      <c r="Q463" s="749"/>
      <c r="R463" s="640"/>
      <c r="S463" s="760"/>
      <c r="T463" s="749"/>
      <c r="U463" s="640"/>
      <c r="V463" s="672"/>
    </row>
    <row r="464" spans="2:22" ht="12.45" customHeight="1">
      <c r="B464" s="807"/>
      <c r="C464" s="664"/>
      <c r="D464" s="668"/>
      <c r="E464" s="802"/>
      <c r="F464" s="640"/>
      <c r="G464" s="640"/>
      <c r="H464" s="749"/>
      <c r="I464" s="640"/>
      <c r="J464" s="760"/>
      <c r="K464" s="749"/>
      <c r="L464" s="640"/>
      <c r="M464" s="760"/>
      <c r="N464" s="749"/>
      <c r="O464" s="640"/>
      <c r="P464" s="760"/>
      <c r="Q464" s="749"/>
      <c r="R464" s="640"/>
      <c r="S464" s="760"/>
      <c r="T464" s="749"/>
      <c r="U464" s="640"/>
      <c r="V464" s="672"/>
    </row>
    <row r="465" spans="2:22" ht="12.45" customHeight="1">
      <c r="B465" s="790"/>
      <c r="C465" s="640"/>
      <c r="D465" s="640"/>
      <c r="E465" s="808"/>
      <c r="F465" s="640"/>
      <c r="G465" s="640"/>
      <c r="H465" s="808"/>
      <c r="I465" s="640"/>
      <c r="J465" s="760"/>
      <c r="K465" s="808"/>
      <c r="L465" s="640"/>
      <c r="M465" s="760"/>
      <c r="N465" s="808"/>
      <c r="O465" s="640"/>
      <c r="P465" s="760"/>
      <c r="Q465" s="808"/>
      <c r="R465" s="640"/>
      <c r="S465" s="760"/>
      <c r="T465" s="808"/>
      <c r="U465" s="640"/>
      <c r="V465" s="672"/>
    </row>
    <row r="466" spans="2:22" ht="12.45" customHeight="1">
      <c r="B466" s="790"/>
      <c r="C466" s="640"/>
      <c r="D466" s="640"/>
      <c r="E466" s="809"/>
      <c r="F466" s="640"/>
      <c r="G466" s="640"/>
      <c r="H466" s="809"/>
      <c r="I466" s="640"/>
      <c r="J466" s="760"/>
      <c r="K466" s="809"/>
      <c r="L466" s="640"/>
      <c r="M466" s="760"/>
      <c r="N466" s="809"/>
      <c r="O466" s="640"/>
      <c r="P466" s="760"/>
      <c r="Q466" s="809"/>
      <c r="R466" s="640"/>
      <c r="S466" s="760"/>
      <c r="T466" s="809"/>
      <c r="U466" s="640"/>
      <c r="V466" s="672"/>
    </row>
    <row r="467" spans="2:22" ht="12.45" customHeight="1">
      <c r="B467" s="790"/>
      <c r="C467" s="640"/>
      <c r="D467" s="640"/>
      <c r="E467" s="809"/>
      <c r="F467" s="640"/>
      <c r="G467" s="640"/>
      <c r="H467" s="809"/>
      <c r="I467" s="640"/>
      <c r="J467" s="760"/>
      <c r="K467" s="809"/>
      <c r="L467" s="640"/>
      <c r="M467" s="760"/>
      <c r="N467" s="809"/>
      <c r="O467" s="640"/>
      <c r="P467" s="760"/>
      <c r="Q467" s="809"/>
      <c r="R467" s="640"/>
      <c r="S467" s="760"/>
      <c r="T467" s="809"/>
      <c r="U467" s="640"/>
      <c r="V467" s="672"/>
    </row>
    <row r="468" spans="2:22" ht="12.45" customHeight="1">
      <c r="B468" s="790"/>
      <c r="C468" s="640"/>
      <c r="D468" s="640"/>
      <c r="E468" s="809"/>
      <c r="F468" s="640"/>
      <c r="G468" s="640"/>
      <c r="H468" s="809"/>
      <c r="I468" s="640"/>
      <c r="J468" s="760"/>
      <c r="K468" s="809"/>
      <c r="L468" s="640"/>
      <c r="M468" s="760"/>
      <c r="N468" s="809"/>
      <c r="O468" s="640"/>
      <c r="P468" s="760"/>
      <c r="Q468" s="809"/>
      <c r="R468" s="640"/>
      <c r="S468" s="760"/>
      <c r="T468" s="809"/>
      <c r="U468" s="640"/>
      <c r="V468" s="672"/>
    </row>
    <row r="469" spans="2:22" ht="12.45" customHeight="1">
      <c r="B469" s="790"/>
      <c r="C469" s="640"/>
      <c r="D469" s="640"/>
      <c r="E469" s="809"/>
      <c r="F469" s="640"/>
      <c r="G469" s="640"/>
      <c r="H469" s="809"/>
      <c r="I469" s="640"/>
      <c r="J469" s="760"/>
      <c r="K469" s="809"/>
      <c r="L469" s="640"/>
      <c r="M469" s="760"/>
      <c r="N469" s="809"/>
      <c r="O469" s="640"/>
      <c r="P469" s="760"/>
      <c r="Q469" s="809"/>
      <c r="R469" s="640"/>
      <c r="S469" s="760"/>
      <c r="T469" s="809"/>
      <c r="U469" s="640"/>
      <c r="V469" s="672"/>
    </row>
    <row r="470" spans="2:22" ht="12.45" customHeight="1">
      <c r="B470" s="790"/>
      <c r="C470" s="640"/>
      <c r="D470" s="640"/>
      <c r="E470" s="749"/>
      <c r="F470" s="640"/>
      <c r="G470" s="640"/>
      <c r="H470" s="749"/>
      <c r="I470" s="640"/>
      <c r="J470" s="760"/>
      <c r="K470" s="749"/>
      <c r="L470" s="640"/>
      <c r="M470" s="760"/>
      <c r="N470" s="749"/>
      <c r="O470" s="640"/>
      <c r="P470" s="760"/>
      <c r="Q470" s="749"/>
      <c r="R470" s="640"/>
      <c r="S470" s="760"/>
      <c r="T470" s="749"/>
      <c r="U470" s="640"/>
      <c r="V470" s="672"/>
    </row>
    <row r="471" spans="2:22" ht="12.45" customHeight="1">
      <c r="B471" s="790"/>
      <c r="C471" s="640"/>
      <c r="D471" s="640"/>
      <c r="E471" s="749"/>
      <c r="F471" s="640"/>
      <c r="G471" s="640"/>
      <c r="H471" s="749"/>
      <c r="I471" s="640"/>
      <c r="J471" s="760"/>
      <c r="K471" s="749"/>
      <c r="L471" s="640"/>
      <c r="M471" s="760"/>
      <c r="N471" s="749"/>
      <c r="O471" s="640"/>
      <c r="P471" s="760"/>
      <c r="Q471" s="749"/>
      <c r="R471" s="640"/>
      <c r="S471" s="760"/>
      <c r="T471" s="749"/>
      <c r="U471" s="640"/>
      <c r="V471" s="672"/>
    </row>
    <row r="472" spans="2:22" ht="12.45" customHeight="1">
      <c r="B472" s="790"/>
      <c r="C472" s="640"/>
      <c r="D472" s="640"/>
      <c r="E472" s="749"/>
      <c r="F472" s="640"/>
      <c r="G472" s="640"/>
      <c r="H472" s="749"/>
      <c r="I472" s="640"/>
      <c r="J472" s="760"/>
      <c r="K472" s="749"/>
      <c r="L472" s="640"/>
      <c r="M472" s="760"/>
      <c r="N472" s="749"/>
      <c r="O472" s="640"/>
      <c r="P472" s="760"/>
      <c r="Q472" s="749"/>
      <c r="R472" s="640"/>
      <c r="S472" s="760"/>
      <c r="T472" s="749"/>
      <c r="U472" s="640"/>
      <c r="V472" s="672"/>
    </row>
    <row r="473" spans="2:22" ht="12.45" customHeight="1">
      <c r="B473" s="790"/>
      <c r="C473" s="640"/>
      <c r="D473" s="640"/>
      <c r="E473" s="749"/>
      <c r="F473" s="640"/>
      <c r="G473" s="640"/>
      <c r="H473" s="749"/>
      <c r="I473" s="640"/>
      <c r="J473" s="760"/>
      <c r="K473" s="749"/>
      <c r="L473" s="640"/>
      <c r="M473" s="760"/>
      <c r="N473" s="749"/>
      <c r="O473" s="640"/>
      <c r="P473" s="760"/>
      <c r="Q473" s="749"/>
      <c r="R473" s="640"/>
      <c r="S473" s="760"/>
      <c r="T473" s="749"/>
      <c r="U473" s="640"/>
      <c r="V473" s="672"/>
    </row>
    <row r="474" spans="2:22" ht="12.45" customHeight="1">
      <c r="B474" s="790"/>
      <c r="C474" s="640"/>
      <c r="D474" s="640"/>
      <c r="E474" s="749"/>
      <c r="F474" s="640"/>
      <c r="G474" s="640"/>
      <c r="H474" s="749"/>
      <c r="I474" s="640"/>
      <c r="J474" s="760"/>
      <c r="K474" s="749"/>
      <c r="L474" s="640"/>
      <c r="M474" s="760"/>
      <c r="N474" s="749"/>
      <c r="O474" s="640"/>
      <c r="P474" s="760"/>
      <c r="Q474" s="749"/>
      <c r="R474" s="640"/>
      <c r="S474" s="760"/>
      <c r="T474" s="749"/>
      <c r="U474" s="640"/>
      <c r="V474" s="672"/>
    </row>
    <row r="475" spans="2:22" ht="12.45" customHeight="1" thickBot="1">
      <c r="B475" s="793"/>
      <c r="C475" s="675"/>
      <c r="D475" s="676"/>
      <c r="E475" s="754"/>
      <c r="F475" s="794"/>
      <c r="G475" s="678"/>
      <c r="H475" s="754"/>
      <c r="I475" s="794"/>
      <c r="J475" s="810"/>
      <c r="K475" s="754"/>
      <c r="L475" s="794"/>
      <c r="M475" s="810"/>
      <c r="N475" s="754"/>
      <c r="O475" s="794"/>
      <c r="P475" s="810"/>
      <c r="Q475" s="754"/>
      <c r="R475" s="794"/>
      <c r="S475" s="810"/>
      <c r="T475" s="754"/>
      <c r="U475" s="794"/>
      <c r="V475" s="811"/>
    </row>
    <row r="476" spans="2:22" s="717" customFormat="1" ht="12" customHeight="1">
      <c r="B476" s="755"/>
    </row>
    <row r="477" spans="2:22" s="717" customFormat="1" ht="12" customHeight="1">
      <c r="R477" s="759"/>
      <c r="S477" s="759"/>
      <c r="T477" s="853">
        <v>46082</v>
      </c>
      <c r="U477" s="854"/>
      <c r="V477" s="854"/>
    </row>
  </sheetData>
  <sheetProtection sheet="1" objects="1" scenarios="1"/>
  <mergeCells count="52">
    <mergeCell ref="T477:V477"/>
    <mergeCell ref="C308:D308"/>
    <mergeCell ref="C309:D309"/>
    <mergeCell ref="T357:V357"/>
    <mergeCell ref="B361:V361"/>
    <mergeCell ref="J363:N363"/>
    <mergeCell ref="O363:R363"/>
    <mergeCell ref="S363:V364"/>
    <mergeCell ref="T417:V417"/>
    <mergeCell ref="B421:V421"/>
    <mergeCell ref="J423:N423"/>
    <mergeCell ref="O423:R423"/>
    <mergeCell ref="S423:V424"/>
    <mergeCell ref="C248:D248"/>
    <mergeCell ref="C249:D249"/>
    <mergeCell ref="T297:V297"/>
    <mergeCell ref="B301:V301"/>
    <mergeCell ref="J303:N303"/>
    <mergeCell ref="O303:R303"/>
    <mergeCell ref="S303:V304"/>
    <mergeCell ref="C188:D188"/>
    <mergeCell ref="C189:D189"/>
    <mergeCell ref="T237:V237"/>
    <mergeCell ref="B241:V241"/>
    <mergeCell ref="J243:N243"/>
    <mergeCell ref="O243:R243"/>
    <mergeCell ref="S243:V244"/>
    <mergeCell ref="C128:D128"/>
    <mergeCell ref="C129:D129"/>
    <mergeCell ref="T177:V177"/>
    <mergeCell ref="B181:V181"/>
    <mergeCell ref="J183:N183"/>
    <mergeCell ref="O183:R183"/>
    <mergeCell ref="S183:V184"/>
    <mergeCell ref="C69:D69"/>
    <mergeCell ref="T117:V117"/>
    <mergeCell ref="B121:V121"/>
    <mergeCell ref="J123:N123"/>
    <mergeCell ref="O123:R123"/>
    <mergeCell ref="S123:V124"/>
    <mergeCell ref="C68:D68"/>
    <mergeCell ref="B1:V1"/>
    <mergeCell ref="J3:N3"/>
    <mergeCell ref="O3:R3"/>
    <mergeCell ref="S3:V4"/>
    <mergeCell ref="C8:D8"/>
    <mergeCell ref="C9:D9"/>
    <mergeCell ref="T57:V57"/>
    <mergeCell ref="B61:V61"/>
    <mergeCell ref="J63:N63"/>
    <mergeCell ref="O63:R63"/>
    <mergeCell ref="S63:V64"/>
  </mergeCells>
  <phoneticPr fontId="3"/>
  <printOptions horizontalCentered="1" verticalCentered="1"/>
  <pageMargins left="0.55118110236220474" right="0.15748031496062992" top="0.39370078740157483" bottom="7.874015748031496E-2" header="0.15748031496062992" footer="0.15748031496062992"/>
  <pageSetup paperSize="9" scale="78" fitToHeight="7" orientation="landscape"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DCA73-4C48-4395-8ADB-FAF5BBA0E530}">
  <sheetPr codeName="Sheet38"/>
  <dimension ref="B1:IV36"/>
  <sheetViews>
    <sheetView showZeros="0" zoomScaleNormal="100" workbookViewId="0"/>
  </sheetViews>
  <sheetFormatPr defaultColWidth="12.21875" defaultRowHeight="14.4"/>
  <cols>
    <col min="1" max="1" width="1.77734375" style="19" customWidth="1"/>
    <col min="2" max="2" width="21.44140625" style="19" customWidth="1"/>
    <col min="3" max="3" width="10" style="19" customWidth="1"/>
    <col min="4" max="4" width="7.88671875" style="19" customWidth="1"/>
    <col min="5" max="5" width="8.109375" style="19" customWidth="1"/>
    <col min="6" max="6" width="7.88671875" style="19" customWidth="1"/>
    <col min="7" max="7" width="8.109375" style="19" customWidth="1"/>
    <col min="8" max="8" width="7.88671875" style="19" customWidth="1"/>
    <col min="9" max="9" width="8.109375" style="19" customWidth="1"/>
    <col min="10" max="10" width="7.88671875" style="19" customWidth="1"/>
    <col min="11" max="11" width="6.21875" style="19" customWidth="1"/>
    <col min="12" max="12" width="7.88671875" style="19" customWidth="1"/>
    <col min="13" max="13" width="8.109375" style="19" customWidth="1"/>
    <col min="14" max="14" width="7.88671875" style="19" customWidth="1"/>
    <col min="15" max="15" width="8.109375" style="19" customWidth="1"/>
    <col min="16" max="16" width="7.88671875" style="19" customWidth="1"/>
    <col min="17" max="17" width="8.109375" style="19" customWidth="1"/>
    <col min="18" max="18" width="7.88671875" style="19" customWidth="1"/>
    <col min="19" max="20" width="9.88671875" style="19" customWidth="1"/>
    <col min="21" max="21" width="7.44140625" style="19" customWidth="1"/>
    <col min="22" max="22" width="8.77734375" style="19" customWidth="1"/>
    <col min="23" max="23" width="11" style="19" customWidth="1"/>
    <col min="24" max="24" width="7.44140625" style="19" customWidth="1"/>
    <col min="25" max="25" width="8.77734375" style="19" customWidth="1"/>
    <col min="26" max="26" width="11" style="19" customWidth="1"/>
    <col min="27" max="27" width="7.44140625" style="19" customWidth="1"/>
    <col min="28" max="28" width="8.77734375" style="19" customWidth="1"/>
    <col min="29" max="256" width="12.21875" style="19"/>
    <col min="257" max="257" width="1.77734375" style="19" customWidth="1"/>
    <col min="258" max="258" width="21.44140625" style="19" customWidth="1"/>
    <col min="259" max="259" width="10" style="19" customWidth="1"/>
    <col min="260" max="260" width="7.88671875" style="19" customWidth="1"/>
    <col min="261" max="261" width="8.109375" style="19" customWidth="1"/>
    <col min="262" max="262" width="7.88671875" style="19" customWidth="1"/>
    <col min="263" max="263" width="8.109375" style="19" customWidth="1"/>
    <col min="264" max="264" width="7.88671875" style="19" customWidth="1"/>
    <col min="265" max="265" width="7.77734375" style="19" customWidth="1"/>
    <col min="266" max="266" width="7.88671875" style="19" customWidth="1"/>
    <col min="267" max="267" width="6.21875" style="19" customWidth="1"/>
    <col min="268" max="268" width="7.88671875" style="19" customWidth="1"/>
    <col min="269" max="269" width="8.109375" style="19" customWidth="1"/>
    <col min="270" max="270" width="7.88671875" style="19" customWidth="1"/>
    <col min="271" max="274" width="7.33203125" style="19" customWidth="1"/>
    <col min="275" max="276" width="9.88671875" style="19" customWidth="1"/>
    <col min="277" max="277" width="7.44140625" style="19" customWidth="1"/>
    <col min="278" max="278" width="8.77734375" style="19" customWidth="1"/>
    <col min="279" max="279" width="11" style="19" customWidth="1"/>
    <col min="280" max="280" width="7.44140625" style="19" customWidth="1"/>
    <col min="281" max="281" width="8.77734375" style="19" customWidth="1"/>
    <col min="282" max="282" width="11" style="19" customWidth="1"/>
    <col min="283" max="283" width="7.44140625" style="19" customWidth="1"/>
    <col min="284" max="284" width="8.77734375" style="19" customWidth="1"/>
    <col min="285" max="512" width="12.21875" style="19"/>
    <col min="513" max="513" width="1.77734375" style="19" customWidth="1"/>
    <col min="514" max="514" width="21.44140625" style="19" customWidth="1"/>
    <col min="515" max="515" width="10" style="19" customWidth="1"/>
    <col min="516" max="516" width="7.88671875" style="19" customWidth="1"/>
    <col min="517" max="517" width="8.109375" style="19" customWidth="1"/>
    <col min="518" max="518" width="7.88671875" style="19" customWidth="1"/>
    <col min="519" max="519" width="8.109375" style="19" customWidth="1"/>
    <col min="520" max="520" width="7.88671875" style="19" customWidth="1"/>
    <col min="521" max="521" width="7.77734375" style="19" customWidth="1"/>
    <col min="522" max="522" width="7.88671875" style="19" customWidth="1"/>
    <col min="523" max="523" width="6.21875" style="19" customWidth="1"/>
    <col min="524" max="524" width="7.88671875" style="19" customWidth="1"/>
    <col min="525" max="525" width="8.109375" style="19" customWidth="1"/>
    <col min="526" max="526" width="7.88671875" style="19" customWidth="1"/>
    <col min="527" max="530" width="7.33203125" style="19" customWidth="1"/>
    <col min="531" max="532" width="9.88671875" style="19" customWidth="1"/>
    <col min="533" max="533" width="7.44140625" style="19" customWidth="1"/>
    <col min="534" max="534" width="8.77734375" style="19" customWidth="1"/>
    <col min="535" max="535" width="11" style="19" customWidth="1"/>
    <col min="536" max="536" width="7.44140625" style="19" customWidth="1"/>
    <col min="537" max="537" width="8.77734375" style="19" customWidth="1"/>
    <col min="538" max="538" width="11" style="19" customWidth="1"/>
    <col min="539" max="539" width="7.44140625" style="19" customWidth="1"/>
    <col min="540" max="540" width="8.77734375" style="19" customWidth="1"/>
    <col min="541" max="768" width="12.21875" style="19"/>
    <col min="769" max="769" width="1.77734375" style="19" customWidth="1"/>
    <col min="770" max="770" width="21.44140625" style="19" customWidth="1"/>
    <col min="771" max="771" width="10" style="19" customWidth="1"/>
    <col min="772" max="772" width="7.88671875" style="19" customWidth="1"/>
    <col min="773" max="773" width="8.109375" style="19" customWidth="1"/>
    <col min="774" max="774" width="7.88671875" style="19" customWidth="1"/>
    <col min="775" max="775" width="8.109375" style="19" customWidth="1"/>
    <col min="776" max="776" width="7.88671875" style="19" customWidth="1"/>
    <col min="777" max="777" width="7.77734375" style="19" customWidth="1"/>
    <col min="778" max="778" width="7.88671875" style="19" customWidth="1"/>
    <col min="779" max="779" width="6.21875" style="19" customWidth="1"/>
    <col min="780" max="780" width="7.88671875" style="19" customWidth="1"/>
    <col min="781" max="781" width="8.109375" style="19" customWidth="1"/>
    <col min="782" max="782" width="7.88671875" style="19" customWidth="1"/>
    <col min="783" max="786" width="7.33203125" style="19" customWidth="1"/>
    <col min="787" max="788" width="9.88671875" style="19" customWidth="1"/>
    <col min="789" max="789" width="7.44140625" style="19" customWidth="1"/>
    <col min="790" max="790" width="8.77734375" style="19" customWidth="1"/>
    <col min="791" max="791" width="11" style="19" customWidth="1"/>
    <col min="792" max="792" width="7.44140625" style="19" customWidth="1"/>
    <col min="793" max="793" width="8.77734375" style="19" customWidth="1"/>
    <col min="794" max="794" width="11" style="19" customWidth="1"/>
    <col min="795" max="795" width="7.44140625" style="19" customWidth="1"/>
    <col min="796" max="796" width="8.77734375" style="19" customWidth="1"/>
    <col min="797" max="1024" width="12.21875" style="19"/>
    <col min="1025" max="1025" width="1.77734375" style="19" customWidth="1"/>
    <col min="1026" max="1026" width="21.44140625" style="19" customWidth="1"/>
    <col min="1027" max="1027" width="10" style="19" customWidth="1"/>
    <col min="1028" max="1028" width="7.88671875" style="19" customWidth="1"/>
    <col min="1029" max="1029" width="8.109375" style="19" customWidth="1"/>
    <col min="1030" max="1030" width="7.88671875" style="19" customWidth="1"/>
    <col min="1031" max="1031" width="8.109375" style="19" customWidth="1"/>
    <col min="1032" max="1032" width="7.88671875" style="19" customWidth="1"/>
    <col min="1033" max="1033" width="7.77734375" style="19" customWidth="1"/>
    <col min="1034" max="1034" width="7.88671875" style="19" customWidth="1"/>
    <col min="1035" max="1035" width="6.21875" style="19" customWidth="1"/>
    <col min="1036" max="1036" width="7.88671875" style="19" customWidth="1"/>
    <col min="1037" max="1037" width="8.109375" style="19" customWidth="1"/>
    <col min="1038" max="1038" width="7.88671875" style="19" customWidth="1"/>
    <col min="1039" max="1042" width="7.33203125" style="19" customWidth="1"/>
    <col min="1043" max="1044" width="9.88671875" style="19" customWidth="1"/>
    <col min="1045" max="1045" width="7.44140625" style="19" customWidth="1"/>
    <col min="1046" max="1046" width="8.77734375" style="19" customWidth="1"/>
    <col min="1047" max="1047" width="11" style="19" customWidth="1"/>
    <col min="1048" max="1048" width="7.44140625" style="19" customWidth="1"/>
    <col min="1049" max="1049" width="8.77734375" style="19" customWidth="1"/>
    <col min="1050" max="1050" width="11" style="19" customWidth="1"/>
    <col min="1051" max="1051" width="7.44140625" style="19" customWidth="1"/>
    <col min="1052" max="1052" width="8.77734375" style="19" customWidth="1"/>
    <col min="1053" max="1280" width="12.21875" style="19"/>
    <col min="1281" max="1281" width="1.77734375" style="19" customWidth="1"/>
    <col min="1282" max="1282" width="21.44140625" style="19" customWidth="1"/>
    <col min="1283" max="1283" width="10" style="19" customWidth="1"/>
    <col min="1284" max="1284" width="7.88671875" style="19" customWidth="1"/>
    <col min="1285" max="1285" width="8.109375" style="19" customWidth="1"/>
    <col min="1286" max="1286" width="7.88671875" style="19" customWidth="1"/>
    <col min="1287" max="1287" width="8.109375" style="19" customWidth="1"/>
    <col min="1288" max="1288" width="7.88671875" style="19" customWidth="1"/>
    <col min="1289" max="1289" width="7.77734375" style="19" customWidth="1"/>
    <col min="1290" max="1290" width="7.88671875" style="19" customWidth="1"/>
    <col min="1291" max="1291" width="6.21875" style="19" customWidth="1"/>
    <col min="1292" max="1292" width="7.88671875" style="19" customWidth="1"/>
    <col min="1293" max="1293" width="8.109375" style="19" customWidth="1"/>
    <col min="1294" max="1294" width="7.88671875" style="19" customWidth="1"/>
    <col min="1295" max="1298" width="7.33203125" style="19" customWidth="1"/>
    <col min="1299" max="1300" width="9.88671875" style="19" customWidth="1"/>
    <col min="1301" max="1301" width="7.44140625" style="19" customWidth="1"/>
    <col min="1302" max="1302" width="8.77734375" style="19" customWidth="1"/>
    <col min="1303" max="1303" width="11" style="19" customWidth="1"/>
    <col min="1304" max="1304" width="7.44140625" style="19" customWidth="1"/>
    <col min="1305" max="1305" width="8.77734375" style="19" customWidth="1"/>
    <col min="1306" max="1306" width="11" style="19" customWidth="1"/>
    <col min="1307" max="1307" width="7.44140625" style="19" customWidth="1"/>
    <col min="1308" max="1308" width="8.77734375" style="19" customWidth="1"/>
    <col min="1309" max="1536" width="12.21875" style="19"/>
    <col min="1537" max="1537" width="1.77734375" style="19" customWidth="1"/>
    <col min="1538" max="1538" width="21.44140625" style="19" customWidth="1"/>
    <col min="1539" max="1539" width="10" style="19" customWidth="1"/>
    <col min="1540" max="1540" width="7.88671875" style="19" customWidth="1"/>
    <col min="1541" max="1541" width="8.109375" style="19" customWidth="1"/>
    <col min="1542" max="1542" width="7.88671875" style="19" customWidth="1"/>
    <col min="1543" max="1543" width="8.109375" style="19" customWidth="1"/>
    <col min="1544" max="1544" width="7.88671875" style="19" customWidth="1"/>
    <col min="1545" max="1545" width="7.77734375" style="19" customWidth="1"/>
    <col min="1546" max="1546" width="7.88671875" style="19" customWidth="1"/>
    <col min="1547" max="1547" width="6.21875" style="19" customWidth="1"/>
    <col min="1548" max="1548" width="7.88671875" style="19" customWidth="1"/>
    <col min="1549" max="1549" width="8.109375" style="19" customWidth="1"/>
    <col min="1550" max="1550" width="7.88671875" style="19" customWidth="1"/>
    <col min="1551" max="1554" width="7.33203125" style="19" customWidth="1"/>
    <col min="1555" max="1556" width="9.88671875" style="19" customWidth="1"/>
    <col min="1557" max="1557" width="7.44140625" style="19" customWidth="1"/>
    <col min="1558" max="1558" width="8.77734375" style="19" customWidth="1"/>
    <col min="1559" max="1559" width="11" style="19" customWidth="1"/>
    <col min="1560" max="1560" width="7.44140625" style="19" customWidth="1"/>
    <col min="1561" max="1561" width="8.77734375" style="19" customWidth="1"/>
    <col min="1562" max="1562" width="11" style="19" customWidth="1"/>
    <col min="1563" max="1563" width="7.44140625" style="19" customWidth="1"/>
    <col min="1564" max="1564" width="8.77734375" style="19" customWidth="1"/>
    <col min="1565" max="1792" width="12.21875" style="19"/>
    <col min="1793" max="1793" width="1.77734375" style="19" customWidth="1"/>
    <col min="1794" max="1794" width="21.44140625" style="19" customWidth="1"/>
    <col min="1795" max="1795" width="10" style="19" customWidth="1"/>
    <col min="1796" max="1796" width="7.88671875" style="19" customWidth="1"/>
    <col min="1797" max="1797" width="8.109375" style="19" customWidth="1"/>
    <col min="1798" max="1798" width="7.88671875" style="19" customWidth="1"/>
    <col min="1799" max="1799" width="8.109375" style="19" customWidth="1"/>
    <col min="1800" max="1800" width="7.88671875" style="19" customWidth="1"/>
    <col min="1801" max="1801" width="7.77734375" style="19" customWidth="1"/>
    <col min="1802" max="1802" width="7.88671875" style="19" customWidth="1"/>
    <col min="1803" max="1803" width="6.21875" style="19" customWidth="1"/>
    <col min="1804" max="1804" width="7.88671875" style="19" customWidth="1"/>
    <col min="1805" max="1805" width="8.109375" style="19" customWidth="1"/>
    <col min="1806" max="1806" width="7.88671875" style="19" customWidth="1"/>
    <col min="1807" max="1810" width="7.33203125" style="19" customWidth="1"/>
    <col min="1811" max="1812" width="9.88671875" style="19" customWidth="1"/>
    <col min="1813" max="1813" width="7.44140625" style="19" customWidth="1"/>
    <col min="1814" max="1814" width="8.77734375" style="19" customWidth="1"/>
    <col min="1815" max="1815" width="11" style="19" customWidth="1"/>
    <col min="1816" max="1816" width="7.44140625" style="19" customWidth="1"/>
    <col min="1817" max="1817" width="8.77734375" style="19" customWidth="1"/>
    <col min="1818" max="1818" width="11" style="19" customWidth="1"/>
    <col min="1819" max="1819" width="7.44140625" style="19" customWidth="1"/>
    <col min="1820" max="1820" width="8.77734375" style="19" customWidth="1"/>
    <col min="1821" max="2048" width="12.21875" style="19"/>
    <col min="2049" max="2049" width="1.77734375" style="19" customWidth="1"/>
    <col min="2050" max="2050" width="21.44140625" style="19" customWidth="1"/>
    <col min="2051" max="2051" width="10" style="19" customWidth="1"/>
    <col min="2052" max="2052" width="7.88671875" style="19" customWidth="1"/>
    <col min="2053" max="2053" width="8.109375" style="19" customWidth="1"/>
    <col min="2054" max="2054" width="7.88671875" style="19" customWidth="1"/>
    <col min="2055" max="2055" width="8.109375" style="19" customWidth="1"/>
    <col min="2056" max="2056" width="7.88671875" style="19" customWidth="1"/>
    <col min="2057" max="2057" width="7.77734375" style="19" customWidth="1"/>
    <col min="2058" max="2058" width="7.88671875" style="19" customWidth="1"/>
    <col min="2059" max="2059" width="6.21875" style="19" customWidth="1"/>
    <col min="2060" max="2060" width="7.88671875" style="19" customWidth="1"/>
    <col min="2061" max="2061" width="8.109375" style="19" customWidth="1"/>
    <col min="2062" max="2062" width="7.88671875" style="19" customWidth="1"/>
    <col min="2063" max="2066" width="7.33203125" style="19" customWidth="1"/>
    <col min="2067" max="2068" width="9.88671875" style="19" customWidth="1"/>
    <col min="2069" max="2069" width="7.44140625" style="19" customWidth="1"/>
    <col min="2070" max="2070" width="8.77734375" style="19" customWidth="1"/>
    <col min="2071" max="2071" width="11" style="19" customWidth="1"/>
    <col min="2072" max="2072" width="7.44140625" style="19" customWidth="1"/>
    <col min="2073" max="2073" width="8.77734375" style="19" customWidth="1"/>
    <col min="2074" max="2074" width="11" style="19" customWidth="1"/>
    <col min="2075" max="2075" width="7.44140625" style="19" customWidth="1"/>
    <col min="2076" max="2076" width="8.77734375" style="19" customWidth="1"/>
    <col min="2077" max="2304" width="12.21875" style="19"/>
    <col min="2305" max="2305" width="1.77734375" style="19" customWidth="1"/>
    <col min="2306" max="2306" width="21.44140625" style="19" customWidth="1"/>
    <col min="2307" max="2307" width="10" style="19" customWidth="1"/>
    <col min="2308" max="2308" width="7.88671875" style="19" customWidth="1"/>
    <col min="2309" max="2309" width="8.109375" style="19" customWidth="1"/>
    <col min="2310" max="2310" width="7.88671875" style="19" customWidth="1"/>
    <col min="2311" max="2311" width="8.109375" style="19" customWidth="1"/>
    <col min="2312" max="2312" width="7.88671875" style="19" customWidth="1"/>
    <col min="2313" max="2313" width="7.77734375" style="19" customWidth="1"/>
    <col min="2314" max="2314" width="7.88671875" style="19" customWidth="1"/>
    <col min="2315" max="2315" width="6.21875" style="19" customWidth="1"/>
    <col min="2316" max="2316" width="7.88671875" style="19" customWidth="1"/>
    <col min="2317" max="2317" width="8.109375" style="19" customWidth="1"/>
    <col min="2318" max="2318" width="7.88671875" style="19" customWidth="1"/>
    <col min="2319" max="2322" width="7.33203125" style="19" customWidth="1"/>
    <col min="2323" max="2324" width="9.88671875" style="19" customWidth="1"/>
    <col min="2325" max="2325" width="7.44140625" style="19" customWidth="1"/>
    <col min="2326" max="2326" width="8.77734375" style="19" customWidth="1"/>
    <col min="2327" max="2327" width="11" style="19" customWidth="1"/>
    <col min="2328" max="2328" width="7.44140625" style="19" customWidth="1"/>
    <col min="2329" max="2329" width="8.77734375" style="19" customWidth="1"/>
    <col min="2330" max="2330" width="11" style="19" customWidth="1"/>
    <col min="2331" max="2331" width="7.44140625" style="19" customWidth="1"/>
    <col min="2332" max="2332" width="8.77734375" style="19" customWidth="1"/>
    <col min="2333" max="2560" width="12.21875" style="19"/>
    <col min="2561" max="2561" width="1.77734375" style="19" customWidth="1"/>
    <col min="2562" max="2562" width="21.44140625" style="19" customWidth="1"/>
    <col min="2563" max="2563" width="10" style="19" customWidth="1"/>
    <col min="2564" max="2564" width="7.88671875" style="19" customWidth="1"/>
    <col min="2565" max="2565" width="8.109375" style="19" customWidth="1"/>
    <col min="2566" max="2566" width="7.88671875" style="19" customWidth="1"/>
    <col min="2567" max="2567" width="8.109375" style="19" customWidth="1"/>
    <col min="2568" max="2568" width="7.88671875" style="19" customWidth="1"/>
    <col min="2569" max="2569" width="7.77734375" style="19" customWidth="1"/>
    <col min="2570" max="2570" width="7.88671875" style="19" customWidth="1"/>
    <col min="2571" max="2571" width="6.21875" style="19" customWidth="1"/>
    <col min="2572" max="2572" width="7.88671875" style="19" customWidth="1"/>
    <col min="2573" max="2573" width="8.109375" style="19" customWidth="1"/>
    <col min="2574" max="2574" width="7.88671875" style="19" customWidth="1"/>
    <col min="2575" max="2578" width="7.33203125" style="19" customWidth="1"/>
    <col min="2579" max="2580" width="9.88671875" style="19" customWidth="1"/>
    <col min="2581" max="2581" width="7.44140625" style="19" customWidth="1"/>
    <col min="2582" max="2582" width="8.77734375" style="19" customWidth="1"/>
    <col min="2583" max="2583" width="11" style="19" customWidth="1"/>
    <col min="2584" max="2584" width="7.44140625" style="19" customWidth="1"/>
    <col min="2585" max="2585" width="8.77734375" style="19" customWidth="1"/>
    <col min="2586" max="2586" width="11" style="19" customWidth="1"/>
    <col min="2587" max="2587" width="7.44140625" style="19" customWidth="1"/>
    <col min="2588" max="2588" width="8.77734375" style="19" customWidth="1"/>
    <col min="2589" max="2816" width="12.21875" style="19"/>
    <col min="2817" max="2817" width="1.77734375" style="19" customWidth="1"/>
    <col min="2818" max="2818" width="21.44140625" style="19" customWidth="1"/>
    <col min="2819" max="2819" width="10" style="19" customWidth="1"/>
    <col min="2820" max="2820" width="7.88671875" style="19" customWidth="1"/>
    <col min="2821" max="2821" width="8.109375" style="19" customWidth="1"/>
    <col min="2822" max="2822" width="7.88671875" style="19" customWidth="1"/>
    <col min="2823" max="2823" width="8.109375" style="19" customWidth="1"/>
    <col min="2824" max="2824" width="7.88671875" style="19" customWidth="1"/>
    <col min="2825" max="2825" width="7.77734375" style="19" customWidth="1"/>
    <col min="2826" max="2826" width="7.88671875" style="19" customWidth="1"/>
    <col min="2827" max="2827" width="6.21875" style="19" customWidth="1"/>
    <col min="2828" max="2828" width="7.88671875" style="19" customWidth="1"/>
    <col min="2829" max="2829" width="8.109375" style="19" customWidth="1"/>
    <col min="2830" max="2830" width="7.88671875" style="19" customWidth="1"/>
    <col min="2831" max="2834" width="7.33203125" style="19" customWidth="1"/>
    <col min="2835" max="2836" width="9.88671875" style="19" customWidth="1"/>
    <col min="2837" max="2837" width="7.44140625" style="19" customWidth="1"/>
    <col min="2838" max="2838" width="8.77734375" style="19" customWidth="1"/>
    <col min="2839" max="2839" width="11" style="19" customWidth="1"/>
    <col min="2840" max="2840" width="7.44140625" style="19" customWidth="1"/>
    <col min="2841" max="2841" width="8.77734375" style="19" customWidth="1"/>
    <col min="2842" max="2842" width="11" style="19" customWidth="1"/>
    <col min="2843" max="2843" width="7.44140625" style="19" customWidth="1"/>
    <col min="2844" max="2844" width="8.77734375" style="19" customWidth="1"/>
    <col min="2845" max="3072" width="12.21875" style="19"/>
    <col min="3073" max="3073" width="1.77734375" style="19" customWidth="1"/>
    <col min="3074" max="3074" width="21.44140625" style="19" customWidth="1"/>
    <col min="3075" max="3075" width="10" style="19" customWidth="1"/>
    <col min="3076" max="3076" width="7.88671875" style="19" customWidth="1"/>
    <col min="3077" max="3077" width="8.109375" style="19" customWidth="1"/>
    <col min="3078" max="3078" width="7.88671875" style="19" customWidth="1"/>
    <col min="3079" max="3079" width="8.109375" style="19" customWidth="1"/>
    <col min="3080" max="3080" width="7.88671875" style="19" customWidth="1"/>
    <col min="3081" max="3081" width="7.77734375" style="19" customWidth="1"/>
    <col min="3082" max="3082" width="7.88671875" style="19" customWidth="1"/>
    <col min="3083" max="3083" width="6.21875" style="19" customWidth="1"/>
    <col min="3084" max="3084" width="7.88671875" style="19" customWidth="1"/>
    <col min="3085" max="3085" width="8.109375" style="19" customWidth="1"/>
    <col min="3086" max="3086" width="7.88671875" style="19" customWidth="1"/>
    <col min="3087" max="3090" width="7.33203125" style="19" customWidth="1"/>
    <col min="3091" max="3092" width="9.88671875" style="19" customWidth="1"/>
    <col min="3093" max="3093" width="7.44140625" style="19" customWidth="1"/>
    <col min="3094" max="3094" width="8.77734375" style="19" customWidth="1"/>
    <col min="3095" max="3095" width="11" style="19" customWidth="1"/>
    <col min="3096" max="3096" width="7.44140625" style="19" customWidth="1"/>
    <col min="3097" max="3097" width="8.77734375" style="19" customWidth="1"/>
    <col min="3098" max="3098" width="11" style="19" customWidth="1"/>
    <col min="3099" max="3099" width="7.44140625" style="19" customWidth="1"/>
    <col min="3100" max="3100" width="8.77734375" style="19" customWidth="1"/>
    <col min="3101" max="3328" width="12.21875" style="19"/>
    <col min="3329" max="3329" width="1.77734375" style="19" customWidth="1"/>
    <col min="3330" max="3330" width="21.44140625" style="19" customWidth="1"/>
    <col min="3331" max="3331" width="10" style="19" customWidth="1"/>
    <col min="3332" max="3332" width="7.88671875" style="19" customWidth="1"/>
    <col min="3333" max="3333" width="8.109375" style="19" customWidth="1"/>
    <col min="3334" max="3334" width="7.88671875" style="19" customWidth="1"/>
    <col min="3335" max="3335" width="8.109375" style="19" customWidth="1"/>
    <col min="3336" max="3336" width="7.88671875" style="19" customWidth="1"/>
    <col min="3337" max="3337" width="7.77734375" style="19" customWidth="1"/>
    <col min="3338" max="3338" width="7.88671875" style="19" customWidth="1"/>
    <col min="3339" max="3339" width="6.21875" style="19" customWidth="1"/>
    <col min="3340" max="3340" width="7.88671875" style="19" customWidth="1"/>
    <col min="3341" max="3341" width="8.109375" style="19" customWidth="1"/>
    <col min="3342" max="3342" width="7.88671875" style="19" customWidth="1"/>
    <col min="3343" max="3346" width="7.33203125" style="19" customWidth="1"/>
    <col min="3347" max="3348" width="9.88671875" style="19" customWidth="1"/>
    <col min="3349" max="3349" width="7.44140625" style="19" customWidth="1"/>
    <col min="3350" max="3350" width="8.77734375" style="19" customWidth="1"/>
    <col min="3351" max="3351" width="11" style="19" customWidth="1"/>
    <col min="3352" max="3352" width="7.44140625" style="19" customWidth="1"/>
    <col min="3353" max="3353" width="8.77734375" style="19" customWidth="1"/>
    <col min="3354" max="3354" width="11" style="19" customWidth="1"/>
    <col min="3355" max="3355" width="7.44140625" style="19" customWidth="1"/>
    <col min="3356" max="3356" width="8.77734375" style="19" customWidth="1"/>
    <col min="3357" max="3584" width="12.21875" style="19"/>
    <col min="3585" max="3585" width="1.77734375" style="19" customWidth="1"/>
    <col min="3586" max="3586" width="21.44140625" style="19" customWidth="1"/>
    <col min="3587" max="3587" width="10" style="19" customWidth="1"/>
    <col min="3588" max="3588" width="7.88671875" style="19" customWidth="1"/>
    <col min="3589" max="3589" width="8.109375" style="19" customWidth="1"/>
    <col min="3590" max="3590" width="7.88671875" style="19" customWidth="1"/>
    <col min="3591" max="3591" width="8.109375" style="19" customWidth="1"/>
    <col min="3592" max="3592" width="7.88671875" style="19" customWidth="1"/>
    <col min="3593" max="3593" width="7.77734375" style="19" customWidth="1"/>
    <col min="3594" max="3594" width="7.88671875" style="19" customWidth="1"/>
    <col min="3595" max="3595" width="6.21875" style="19" customWidth="1"/>
    <col min="3596" max="3596" width="7.88671875" style="19" customWidth="1"/>
    <col min="3597" max="3597" width="8.109375" style="19" customWidth="1"/>
    <col min="3598" max="3598" width="7.88671875" style="19" customWidth="1"/>
    <col min="3599" max="3602" width="7.33203125" style="19" customWidth="1"/>
    <col min="3603" max="3604" width="9.88671875" style="19" customWidth="1"/>
    <col min="3605" max="3605" width="7.44140625" style="19" customWidth="1"/>
    <col min="3606" max="3606" width="8.77734375" style="19" customWidth="1"/>
    <col min="3607" max="3607" width="11" style="19" customWidth="1"/>
    <col min="3608" max="3608" width="7.44140625" style="19" customWidth="1"/>
    <col min="3609" max="3609" width="8.77734375" style="19" customWidth="1"/>
    <col min="3610" max="3610" width="11" style="19" customWidth="1"/>
    <col min="3611" max="3611" width="7.44140625" style="19" customWidth="1"/>
    <col min="3612" max="3612" width="8.77734375" style="19" customWidth="1"/>
    <col min="3613" max="3840" width="12.21875" style="19"/>
    <col min="3841" max="3841" width="1.77734375" style="19" customWidth="1"/>
    <col min="3842" max="3842" width="21.44140625" style="19" customWidth="1"/>
    <col min="3843" max="3843" width="10" style="19" customWidth="1"/>
    <col min="3844" max="3844" width="7.88671875" style="19" customWidth="1"/>
    <col min="3845" max="3845" width="8.109375" style="19" customWidth="1"/>
    <col min="3846" max="3846" width="7.88671875" style="19" customWidth="1"/>
    <col min="3847" max="3847" width="8.109375" style="19" customWidth="1"/>
    <col min="3848" max="3848" width="7.88671875" style="19" customWidth="1"/>
    <col min="3849" max="3849" width="7.77734375" style="19" customWidth="1"/>
    <col min="3850" max="3850" width="7.88671875" style="19" customWidth="1"/>
    <col min="3851" max="3851" width="6.21875" style="19" customWidth="1"/>
    <col min="3852" max="3852" width="7.88671875" style="19" customWidth="1"/>
    <col min="3853" max="3853" width="8.109375" style="19" customWidth="1"/>
    <col min="3854" max="3854" width="7.88671875" style="19" customWidth="1"/>
    <col min="3855" max="3858" width="7.33203125" style="19" customWidth="1"/>
    <col min="3859" max="3860" width="9.88671875" style="19" customWidth="1"/>
    <col min="3861" max="3861" width="7.44140625" style="19" customWidth="1"/>
    <col min="3862" max="3862" width="8.77734375" style="19" customWidth="1"/>
    <col min="3863" max="3863" width="11" style="19" customWidth="1"/>
    <col min="3864" max="3864" width="7.44140625" style="19" customWidth="1"/>
    <col min="3865" max="3865" width="8.77734375" style="19" customWidth="1"/>
    <col min="3866" max="3866" width="11" style="19" customWidth="1"/>
    <col min="3867" max="3867" width="7.44140625" style="19" customWidth="1"/>
    <col min="3868" max="3868" width="8.77734375" style="19" customWidth="1"/>
    <col min="3869" max="4096" width="12.21875" style="19"/>
    <col min="4097" max="4097" width="1.77734375" style="19" customWidth="1"/>
    <col min="4098" max="4098" width="21.44140625" style="19" customWidth="1"/>
    <col min="4099" max="4099" width="10" style="19" customWidth="1"/>
    <col min="4100" max="4100" width="7.88671875" style="19" customWidth="1"/>
    <col min="4101" max="4101" width="8.109375" style="19" customWidth="1"/>
    <col min="4102" max="4102" width="7.88671875" style="19" customWidth="1"/>
    <col min="4103" max="4103" width="8.109375" style="19" customWidth="1"/>
    <col min="4104" max="4104" width="7.88671875" style="19" customWidth="1"/>
    <col min="4105" max="4105" width="7.77734375" style="19" customWidth="1"/>
    <col min="4106" max="4106" width="7.88671875" style="19" customWidth="1"/>
    <col min="4107" max="4107" width="6.21875" style="19" customWidth="1"/>
    <col min="4108" max="4108" width="7.88671875" style="19" customWidth="1"/>
    <col min="4109" max="4109" width="8.109375" style="19" customWidth="1"/>
    <col min="4110" max="4110" width="7.88671875" style="19" customWidth="1"/>
    <col min="4111" max="4114" width="7.33203125" style="19" customWidth="1"/>
    <col min="4115" max="4116" width="9.88671875" style="19" customWidth="1"/>
    <col min="4117" max="4117" width="7.44140625" style="19" customWidth="1"/>
    <col min="4118" max="4118" width="8.77734375" style="19" customWidth="1"/>
    <col min="4119" max="4119" width="11" style="19" customWidth="1"/>
    <col min="4120" max="4120" width="7.44140625" style="19" customWidth="1"/>
    <col min="4121" max="4121" width="8.77734375" style="19" customWidth="1"/>
    <col min="4122" max="4122" width="11" style="19" customWidth="1"/>
    <col min="4123" max="4123" width="7.44140625" style="19" customWidth="1"/>
    <col min="4124" max="4124" width="8.77734375" style="19" customWidth="1"/>
    <col min="4125" max="4352" width="12.21875" style="19"/>
    <col min="4353" max="4353" width="1.77734375" style="19" customWidth="1"/>
    <col min="4354" max="4354" width="21.44140625" style="19" customWidth="1"/>
    <col min="4355" max="4355" width="10" style="19" customWidth="1"/>
    <col min="4356" max="4356" width="7.88671875" style="19" customWidth="1"/>
    <col min="4357" max="4357" width="8.109375" style="19" customWidth="1"/>
    <col min="4358" max="4358" width="7.88671875" style="19" customWidth="1"/>
    <col min="4359" max="4359" width="8.109375" style="19" customWidth="1"/>
    <col min="4360" max="4360" width="7.88671875" style="19" customWidth="1"/>
    <col min="4361" max="4361" width="7.77734375" style="19" customWidth="1"/>
    <col min="4362" max="4362" width="7.88671875" style="19" customWidth="1"/>
    <col min="4363" max="4363" width="6.21875" style="19" customWidth="1"/>
    <col min="4364" max="4364" width="7.88671875" style="19" customWidth="1"/>
    <col min="4365" max="4365" width="8.109375" style="19" customWidth="1"/>
    <col min="4366" max="4366" width="7.88671875" style="19" customWidth="1"/>
    <col min="4367" max="4370" width="7.33203125" style="19" customWidth="1"/>
    <col min="4371" max="4372" width="9.88671875" style="19" customWidth="1"/>
    <col min="4373" max="4373" width="7.44140625" style="19" customWidth="1"/>
    <col min="4374" max="4374" width="8.77734375" style="19" customWidth="1"/>
    <col min="4375" max="4375" width="11" style="19" customWidth="1"/>
    <col min="4376" max="4376" width="7.44140625" style="19" customWidth="1"/>
    <col min="4377" max="4377" width="8.77734375" style="19" customWidth="1"/>
    <col min="4378" max="4378" width="11" style="19" customWidth="1"/>
    <col min="4379" max="4379" width="7.44140625" style="19" customWidth="1"/>
    <col min="4380" max="4380" width="8.77734375" style="19" customWidth="1"/>
    <col min="4381" max="4608" width="12.21875" style="19"/>
    <col min="4609" max="4609" width="1.77734375" style="19" customWidth="1"/>
    <col min="4610" max="4610" width="21.44140625" style="19" customWidth="1"/>
    <col min="4611" max="4611" width="10" style="19" customWidth="1"/>
    <col min="4612" max="4612" width="7.88671875" style="19" customWidth="1"/>
    <col min="4613" max="4613" width="8.109375" style="19" customWidth="1"/>
    <col min="4614" max="4614" width="7.88671875" style="19" customWidth="1"/>
    <col min="4615" max="4615" width="8.109375" style="19" customWidth="1"/>
    <col min="4616" max="4616" width="7.88671875" style="19" customWidth="1"/>
    <col min="4617" max="4617" width="7.77734375" style="19" customWidth="1"/>
    <col min="4618" max="4618" width="7.88671875" style="19" customWidth="1"/>
    <col min="4619" max="4619" width="6.21875" style="19" customWidth="1"/>
    <col min="4620" max="4620" width="7.88671875" style="19" customWidth="1"/>
    <col min="4621" max="4621" width="8.109375" style="19" customWidth="1"/>
    <col min="4622" max="4622" width="7.88671875" style="19" customWidth="1"/>
    <col min="4623" max="4626" width="7.33203125" style="19" customWidth="1"/>
    <col min="4627" max="4628" width="9.88671875" style="19" customWidth="1"/>
    <col min="4629" max="4629" width="7.44140625" style="19" customWidth="1"/>
    <col min="4630" max="4630" width="8.77734375" style="19" customWidth="1"/>
    <col min="4631" max="4631" width="11" style="19" customWidth="1"/>
    <col min="4632" max="4632" width="7.44140625" style="19" customWidth="1"/>
    <col min="4633" max="4633" width="8.77734375" style="19" customWidth="1"/>
    <col min="4634" max="4634" width="11" style="19" customWidth="1"/>
    <col min="4635" max="4635" width="7.44140625" style="19" customWidth="1"/>
    <col min="4636" max="4636" width="8.77734375" style="19" customWidth="1"/>
    <col min="4637" max="4864" width="12.21875" style="19"/>
    <col min="4865" max="4865" width="1.77734375" style="19" customWidth="1"/>
    <col min="4866" max="4866" width="21.44140625" style="19" customWidth="1"/>
    <col min="4867" max="4867" width="10" style="19" customWidth="1"/>
    <col min="4868" max="4868" width="7.88671875" style="19" customWidth="1"/>
    <col min="4869" max="4869" width="8.109375" style="19" customWidth="1"/>
    <col min="4870" max="4870" width="7.88671875" style="19" customWidth="1"/>
    <col min="4871" max="4871" width="8.109375" style="19" customWidth="1"/>
    <col min="4872" max="4872" width="7.88671875" style="19" customWidth="1"/>
    <col min="4873" max="4873" width="7.77734375" style="19" customWidth="1"/>
    <col min="4874" max="4874" width="7.88671875" style="19" customWidth="1"/>
    <col min="4875" max="4875" width="6.21875" style="19" customWidth="1"/>
    <col min="4876" max="4876" width="7.88671875" style="19" customWidth="1"/>
    <col min="4877" max="4877" width="8.109375" style="19" customWidth="1"/>
    <col min="4878" max="4878" width="7.88671875" style="19" customWidth="1"/>
    <col min="4879" max="4882" width="7.33203125" style="19" customWidth="1"/>
    <col min="4883" max="4884" width="9.88671875" style="19" customWidth="1"/>
    <col min="4885" max="4885" width="7.44140625" style="19" customWidth="1"/>
    <col min="4886" max="4886" width="8.77734375" style="19" customWidth="1"/>
    <col min="4887" max="4887" width="11" style="19" customWidth="1"/>
    <col min="4888" max="4888" width="7.44140625" style="19" customWidth="1"/>
    <col min="4889" max="4889" width="8.77734375" style="19" customWidth="1"/>
    <col min="4890" max="4890" width="11" style="19" customWidth="1"/>
    <col min="4891" max="4891" width="7.44140625" style="19" customWidth="1"/>
    <col min="4892" max="4892" width="8.77734375" style="19" customWidth="1"/>
    <col min="4893" max="5120" width="12.21875" style="19"/>
    <col min="5121" max="5121" width="1.77734375" style="19" customWidth="1"/>
    <col min="5122" max="5122" width="21.44140625" style="19" customWidth="1"/>
    <col min="5123" max="5123" width="10" style="19" customWidth="1"/>
    <col min="5124" max="5124" width="7.88671875" style="19" customWidth="1"/>
    <col min="5125" max="5125" width="8.109375" style="19" customWidth="1"/>
    <col min="5126" max="5126" width="7.88671875" style="19" customWidth="1"/>
    <col min="5127" max="5127" width="8.109375" style="19" customWidth="1"/>
    <col min="5128" max="5128" width="7.88671875" style="19" customWidth="1"/>
    <col min="5129" max="5129" width="7.77734375" style="19" customWidth="1"/>
    <col min="5130" max="5130" width="7.88671875" style="19" customWidth="1"/>
    <col min="5131" max="5131" width="6.21875" style="19" customWidth="1"/>
    <col min="5132" max="5132" width="7.88671875" style="19" customWidth="1"/>
    <col min="5133" max="5133" width="8.109375" style="19" customWidth="1"/>
    <col min="5134" max="5134" width="7.88671875" style="19" customWidth="1"/>
    <col min="5135" max="5138" width="7.33203125" style="19" customWidth="1"/>
    <col min="5139" max="5140" width="9.88671875" style="19" customWidth="1"/>
    <col min="5141" max="5141" width="7.44140625" style="19" customWidth="1"/>
    <col min="5142" max="5142" width="8.77734375" style="19" customWidth="1"/>
    <col min="5143" max="5143" width="11" style="19" customWidth="1"/>
    <col min="5144" max="5144" width="7.44140625" style="19" customWidth="1"/>
    <col min="5145" max="5145" width="8.77734375" style="19" customWidth="1"/>
    <col min="5146" max="5146" width="11" style="19" customWidth="1"/>
    <col min="5147" max="5147" width="7.44140625" style="19" customWidth="1"/>
    <col min="5148" max="5148" width="8.77734375" style="19" customWidth="1"/>
    <col min="5149" max="5376" width="12.21875" style="19"/>
    <col min="5377" max="5377" width="1.77734375" style="19" customWidth="1"/>
    <col min="5378" max="5378" width="21.44140625" style="19" customWidth="1"/>
    <col min="5379" max="5379" width="10" style="19" customWidth="1"/>
    <col min="5380" max="5380" width="7.88671875" style="19" customWidth="1"/>
    <col min="5381" max="5381" width="8.109375" style="19" customWidth="1"/>
    <col min="5382" max="5382" width="7.88671875" style="19" customWidth="1"/>
    <col min="5383" max="5383" width="8.109375" style="19" customWidth="1"/>
    <col min="5384" max="5384" width="7.88671875" style="19" customWidth="1"/>
    <col min="5385" max="5385" width="7.77734375" style="19" customWidth="1"/>
    <col min="5386" max="5386" width="7.88671875" style="19" customWidth="1"/>
    <col min="5387" max="5387" width="6.21875" style="19" customWidth="1"/>
    <col min="5388" max="5388" width="7.88671875" style="19" customWidth="1"/>
    <col min="5389" max="5389" width="8.109375" style="19" customWidth="1"/>
    <col min="5390" max="5390" width="7.88671875" style="19" customWidth="1"/>
    <col min="5391" max="5394" width="7.33203125" style="19" customWidth="1"/>
    <col min="5395" max="5396" width="9.88671875" style="19" customWidth="1"/>
    <col min="5397" max="5397" width="7.44140625" style="19" customWidth="1"/>
    <col min="5398" max="5398" width="8.77734375" style="19" customWidth="1"/>
    <col min="5399" max="5399" width="11" style="19" customWidth="1"/>
    <col min="5400" max="5400" width="7.44140625" style="19" customWidth="1"/>
    <col min="5401" max="5401" width="8.77734375" style="19" customWidth="1"/>
    <col min="5402" max="5402" width="11" style="19" customWidth="1"/>
    <col min="5403" max="5403" width="7.44140625" style="19" customWidth="1"/>
    <col min="5404" max="5404" width="8.77734375" style="19" customWidth="1"/>
    <col min="5405" max="5632" width="12.21875" style="19"/>
    <col min="5633" max="5633" width="1.77734375" style="19" customWidth="1"/>
    <col min="5634" max="5634" width="21.44140625" style="19" customWidth="1"/>
    <col min="5635" max="5635" width="10" style="19" customWidth="1"/>
    <col min="5636" max="5636" width="7.88671875" style="19" customWidth="1"/>
    <col min="5637" max="5637" width="8.109375" style="19" customWidth="1"/>
    <col min="5638" max="5638" width="7.88671875" style="19" customWidth="1"/>
    <col min="5639" max="5639" width="8.109375" style="19" customWidth="1"/>
    <col min="5640" max="5640" width="7.88671875" style="19" customWidth="1"/>
    <col min="5641" max="5641" width="7.77734375" style="19" customWidth="1"/>
    <col min="5642" max="5642" width="7.88671875" style="19" customWidth="1"/>
    <col min="5643" max="5643" width="6.21875" style="19" customWidth="1"/>
    <col min="5644" max="5644" width="7.88671875" style="19" customWidth="1"/>
    <col min="5645" max="5645" width="8.109375" style="19" customWidth="1"/>
    <col min="5646" max="5646" width="7.88671875" style="19" customWidth="1"/>
    <col min="5647" max="5650" width="7.33203125" style="19" customWidth="1"/>
    <col min="5651" max="5652" width="9.88671875" style="19" customWidth="1"/>
    <col min="5653" max="5653" width="7.44140625" style="19" customWidth="1"/>
    <col min="5654" max="5654" width="8.77734375" style="19" customWidth="1"/>
    <col min="5655" max="5655" width="11" style="19" customWidth="1"/>
    <col min="5656" max="5656" width="7.44140625" style="19" customWidth="1"/>
    <col min="5657" max="5657" width="8.77734375" style="19" customWidth="1"/>
    <col min="5658" max="5658" width="11" style="19" customWidth="1"/>
    <col min="5659" max="5659" width="7.44140625" style="19" customWidth="1"/>
    <col min="5660" max="5660" width="8.77734375" style="19" customWidth="1"/>
    <col min="5661" max="5888" width="12.21875" style="19"/>
    <col min="5889" max="5889" width="1.77734375" style="19" customWidth="1"/>
    <col min="5890" max="5890" width="21.44140625" style="19" customWidth="1"/>
    <col min="5891" max="5891" width="10" style="19" customWidth="1"/>
    <col min="5892" max="5892" width="7.88671875" style="19" customWidth="1"/>
    <col min="5893" max="5893" width="8.109375" style="19" customWidth="1"/>
    <col min="5894" max="5894" width="7.88671875" style="19" customWidth="1"/>
    <col min="5895" max="5895" width="8.109375" style="19" customWidth="1"/>
    <col min="5896" max="5896" width="7.88671875" style="19" customWidth="1"/>
    <col min="5897" max="5897" width="7.77734375" style="19" customWidth="1"/>
    <col min="5898" max="5898" width="7.88671875" style="19" customWidth="1"/>
    <col min="5899" max="5899" width="6.21875" style="19" customWidth="1"/>
    <col min="5900" max="5900" width="7.88671875" style="19" customWidth="1"/>
    <col min="5901" max="5901" width="8.109375" style="19" customWidth="1"/>
    <col min="5902" max="5902" width="7.88671875" style="19" customWidth="1"/>
    <col min="5903" max="5906" width="7.33203125" style="19" customWidth="1"/>
    <col min="5907" max="5908" width="9.88671875" style="19" customWidth="1"/>
    <col min="5909" max="5909" width="7.44140625" style="19" customWidth="1"/>
    <col min="5910" max="5910" width="8.77734375" style="19" customWidth="1"/>
    <col min="5911" max="5911" width="11" style="19" customWidth="1"/>
    <col min="5912" max="5912" width="7.44140625" style="19" customWidth="1"/>
    <col min="5913" max="5913" width="8.77734375" style="19" customWidth="1"/>
    <col min="5914" max="5914" width="11" style="19" customWidth="1"/>
    <col min="5915" max="5915" width="7.44140625" style="19" customWidth="1"/>
    <col min="5916" max="5916" width="8.77734375" style="19" customWidth="1"/>
    <col min="5917" max="6144" width="12.21875" style="19"/>
    <col min="6145" max="6145" width="1.77734375" style="19" customWidth="1"/>
    <col min="6146" max="6146" width="21.44140625" style="19" customWidth="1"/>
    <col min="6147" max="6147" width="10" style="19" customWidth="1"/>
    <col min="6148" max="6148" width="7.88671875" style="19" customWidth="1"/>
    <col min="6149" max="6149" width="8.109375" style="19" customWidth="1"/>
    <col min="6150" max="6150" width="7.88671875" style="19" customWidth="1"/>
    <col min="6151" max="6151" width="8.109375" style="19" customWidth="1"/>
    <col min="6152" max="6152" width="7.88671875" style="19" customWidth="1"/>
    <col min="6153" max="6153" width="7.77734375" style="19" customWidth="1"/>
    <col min="6154" max="6154" width="7.88671875" style="19" customWidth="1"/>
    <col min="6155" max="6155" width="6.21875" style="19" customWidth="1"/>
    <col min="6156" max="6156" width="7.88671875" style="19" customWidth="1"/>
    <col min="6157" max="6157" width="8.109375" style="19" customWidth="1"/>
    <col min="6158" max="6158" width="7.88671875" style="19" customWidth="1"/>
    <col min="6159" max="6162" width="7.33203125" style="19" customWidth="1"/>
    <col min="6163" max="6164" width="9.88671875" style="19" customWidth="1"/>
    <col min="6165" max="6165" width="7.44140625" style="19" customWidth="1"/>
    <col min="6166" max="6166" width="8.77734375" style="19" customWidth="1"/>
    <col min="6167" max="6167" width="11" style="19" customWidth="1"/>
    <col min="6168" max="6168" width="7.44140625" style="19" customWidth="1"/>
    <col min="6169" max="6169" width="8.77734375" style="19" customWidth="1"/>
    <col min="6170" max="6170" width="11" style="19" customWidth="1"/>
    <col min="6171" max="6171" width="7.44140625" style="19" customWidth="1"/>
    <col min="6172" max="6172" width="8.77734375" style="19" customWidth="1"/>
    <col min="6173" max="6400" width="12.21875" style="19"/>
    <col min="6401" max="6401" width="1.77734375" style="19" customWidth="1"/>
    <col min="6402" max="6402" width="21.44140625" style="19" customWidth="1"/>
    <col min="6403" max="6403" width="10" style="19" customWidth="1"/>
    <col min="6404" max="6404" width="7.88671875" style="19" customWidth="1"/>
    <col min="6405" max="6405" width="8.109375" style="19" customWidth="1"/>
    <col min="6406" max="6406" width="7.88671875" style="19" customWidth="1"/>
    <col min="6407" max="6407" width="8.109375" style="19" customWidth="1"/>
    <col min="6408" max="6408" width="7.88671875" style="19" customWidth="1"/>
    <col min="6409" max="6409" width="7.77734375" style="19" customWidth="1"/>
    <col min="6410" max="6410" width="7.88671875" style="19" customWidth="1"/>
    <col min="6411" max="6411" width="6.21875" style="19" customWidth="1"/>
    <col min="6412" max="6412" width="7.88671875" style="19" customWidth="1"/>
    <col min="6413" max="6413" width="8.109375" style="19" customWidth="1"/>
    <col min="6414" max="6414" width="7.88671875" style="19" customWidth="1"/>
    <col min="6415" max="6418" width="7.33203125" style="19" customWidth="1"/>
    <col min="6419" max="6420" width="9.88671875" style="19" customWidth="1"/>
    <col min="6421" max="6421" width="7.44140625" style="19" customWidth="1"/>
    <col min="6422" max="6422" width="8.77734375" style="19" customWidth="1"/>
    <col min="6423" max="6423" width="11" style="19" customWidth="1"/>
    <col min="6424" max="6424" width="7.44140625" style="19" customWidth="1"/>
    <col min="6425" max="6425" width="8.77734375" style="19" customWidth="1"/>
    <col min="6426" max="6426" width="11" style="19" customWidth="1"/>
    <col min="6427" max="6427" width="7.44140625" style="19" customWidth="1"/>
    <col min="6428" max="6428" width="8.77734375" style="19" customWidth="1"/>
    <col min="6429" max="6656" width="12.21875" style="19"/>
    <col min="6657" max="6657" width="1.77734375" style="19" customWidth="1"/>
    <col min="6658" max="6658" width="21.44140625" style="19" customWidth="1"/>
    <col min="6659" max="6659" width="10" style="19" customWidth="1"/>
    <col min="6660" max="6660" width="7.88671875" style="19" customWidth="1"/>
    <col min="6661" max="6661" width="8.109375" style="19" customWidth="1"/>
    <col min="6662" max="6662" width="7.88671875" style="19" customWidth="1"/>
    <col min="6663" max="6663" width="8.109375" style="19" customWidth="1"/>
    <col min="6664" max="6664" width="7.88671875" style="19" customWidth="1"/>
    <col min="6665" max="6665" width="7.77734375" style="19" customWidth="1"/>
    <col min="6666" max="6666" width="7.88671875" style="19" customWidth="1"/>
    <col min="6667" max="6667" width="6.21875" style="19" customWidth="1"/>
    <col min="6668" max="6668" width="7.88671875" style="19" customWidth="1"/>
    <col min="6669" max="6669" width="8.109375" style="19" customWidth="1"/>
    <col min="6670" max="6670" width="7.88671875" style="19" customWidth="1"/>
    <col min="6671" max="6674" width="7.33203125" style="19" customWidth="1"/>
    <col min="6675" max="6676" width="9.88671875" style="19" customWidth="1"/>
    <col min="6677" max="6677" width="7.44140625" style="19" customWidth="1"/>
    <col min="6678" max="6678" width="8.77734375" style="19" customWidth="1"/>
    <col min="6679" max="6679" width="11" style="19" customWidth="1"/>
    <col min="6680" max="6680" width="7.44140625" style="19" customWidth="1"/>
    <col min="6681" max="6681" width="8.77734375" style="19" customWidth="1"/>
    <col min="6682" max="6682" width="11" style="19" customWidth="1"/>
    <col min="6683" max="6683" width="7.44140625" style="19" customWidth="1"/>
    <col min="6684" max="6684" width="8.77734375" style="19" customWidth="1"/>
    <col min="6685" max="6912" width="12.21875" style="19"/>
    <col min="6913" max="6913" width="1.77734375" style="19" customWidth="1"/>
    <col min="6914" max="6914" width="21.44140625" style="19" customWidth="1"/>
    <col min="6915" max="6915" width="10" style="19" customWidth="1"/>
    <col min="6916" max="6916" width="7.88671875" style="19" customWidth="1"/>
    <col min="6917" max="6917" width="8.109375" style="19" customWidth="1"/>
    <col min="6918" max="6918" width="7.88671875" style="19" customWidth="1"/>
    <col min="6919" max="6919" width="8.109375" style="19" customWidth="1"/>
    <col min="6920" max="6920" width="7.88671875" style="19" customWidth="1"/>
    <col min="6921" max="6921" width="7.77734375" style="19" customWidth="1"/>
    <col min="6922" max="6922" width="7.88671875" style="19" customWidth="1"/>
    <col min="6923" max="6923" width="6.21875" style="19" customWidth="1"/>
    <col min="6924" max="6924" width="7.88671875" style="19" customWidth="1"/>
    <col min="6925" max="6925" width="8.109375" style="19" customWidth="1"/>
    <col min="6926" max="6926" width="7.88671875" style="19" customWidth="1"/>
    <col min="6927" max="6930" width="7.33203125" style="19" customWidth="1"/>
    <col min="6931" max="6932" width="9.88671875" style="19" customWidth="1"/>
    <col min="6933" max="6933" width="7.44140625" style="19" customWidth="1"/>
    <col min="6934" max="6934" width="8.77734375" style="19" customWidth="1"/>
    <col min="6935" max="6935" width="11" style="19" customWidth="1"/>
    <col min="6936" max="6936" width="7.44140625" style="19" customWidth="1"/>
    <col min="6937" max="6937" width="8.77734375" style="19" customWidth="1"/>
    <col min="6938" max="6938" width="11" style="19" customWidth="1"/>
    <col min="6939" max="6939" width="7.44140625" style="19" customWidth="1"/>
    <col min="6940" max="6940" width="8.77734375" style="19" customWidth="1"/>
    <col min="6941" max="7168" width="12.21875" style="19"/>
    <col min="7169" max="7169" width="1.77734375" style="19" customWidth="1"/>
    <col min="7170" max="7170" width="21.44140625" style="19" customWidth="1"/>
    <col min="7171" max="7171" width="10" style="19" customWidth="1"/>
    <col min="7172" max="7172" width="7.88671875" style="19" customWidth="1"/>
    <col min="7173" max="7173" width="8.109375" style="19" customWidth="1"/>
    <col min="7174" max="7174" width="7.88671875" style="19" customWidth="1"/>
    <col min="7175" max="7175" width="8.109375" style="19" customWidth="1"/>
    <col min="7176" max="7176" width="7.88671875" style="19" customWidth="1"/>
    <col min="7177" max="7177" width="7.77734375" style="19" customWidth="1"/>
    <col min="7178" max="7178" width="7.88671875" style="19" customWidth="1"/>
    <col min="7179" max="7179" width="6.21875" style="19" customWidth="1"/>
    <col min="7180" max="7180" width="7.88671875" style="19" customWidth="1"/>
    <col min="7181" max="7181" width="8.109375" style="19" customWidth="1"/>
    <col min="7182" max="7182" width="7.88671875" style="19" customWidth="1"/>
    <col min="7183" max="7186" width="7.33203125" style="19" customWidth="1"/>
    <col min="7187" max="7188" width="9.88671875" style="19" customWidth="1"/>
    <col min="7189" max="7189" width="7.44140625" style="19" customWidth="1"/>
    <col min="7190" max="7190" width="8.77734375" style="19" customWidth="1"/>
    <col min="7191" max="7191" width="11" style="19" customWidth="1"/>
    <col min="7192" max="7192" width="7.44140625" style="19" customWidth="1"/>
    <col min="7193" max="7193" width="8.77734375" style="19" customWidth="1"/>
    <col min="7194" max="7194" width="11" style="19" customWidth="1"/>
    <col min="7195" max="7195" width="7.44140625" style="19" customWidth="1"/>
    <col min="7196" max="7196" width="8.77734375" style="19" customWidth="1"/>
    <col min="7197" max="7424" width="12.21875" style="19"/>
    <col min="7425" max="7425" width="1.77734375" style="19" customWidth="1"/>
    <col min="7426" max="7426" width="21.44140625" style="19" customWidth="1"/>
    <col min="7427" max="7427" width="10" style="19" customWidth="1"/>
    <col min="7428" max="7428" width="7.88671875" style="19" customWidth="1"/>
    <col min="7429" max="7429" width="8.109375" style="19" customWidth="1"/>
    <col min="7430" max="7430" width="7.88671875" style="19" customWidth="1"/>
    <col min="7431" max="7431" width="8.109375" style="19" customWidth="1"/>
    <col min="7432" max="7432" width="7.88671875" style="19" customWidth="1"/>
    <col min="7433" max="7433" width="7.77734375" style="19" customWidth="1"/>
    <col min="7434" max="7434" width="7.88671875" style="19" customWidth="1"/>
    <col min="7435" max="7435" width="6.21875" style="19" customWidth="1"/>
    <col min="7436" max="7436" width="7.88671875" style="19" customWidth="1"/>
    <col min="7437" max="7437" width="8.109375" style="19" customWidth="1"/>
    <col min="7438" max="7438" width="7.88671875" style="19" customWidth="1"/>
    <col min="7439" max="7442" width="7.33203125" style="19" customWidth="1"/>
    <col min="7443" max="7444" width="9.88671875" style="19" customWidth="1"/>
    <col min="7445" max="7445" width="7.44140625" style="19" customWidth="1"/>
    <col min="7446" max="7446" width="8.77734375" style="19" customWidth="1"/>
    <col min="7447" max="7447" width="11" style="19" customWidth="1"/>
    <col min="7448" max="7448" width="7.44140625" style="19" customWidth="1"/>
    <col min="7449" max="7449" width="8.77734375" style="19" customWidth="1"/>
    <col min="7450" max="7450" width="11" style="19" customWidth="1"/>
    <col min="7451" max="7451" width="7.44140625" style="19" customWidth="1"/>
    <col min="7452" max="7452" width="8.77734375" style="19" customWidth="1"/>
    <col min="7453" max="7680" width="12.21875" style="19"/>
    <col min="7681" max="7681" width="1.77734375" style="19" customWidth="1"/>
    <col min="7682" max="7682" width="21.44140625" style="19" customWidth="1"/>
    <col min="7683" max="7683" width="10" style="19" customWidth="1"/>
    <col min="7684" max="7684" width="7.88671875" style="19" customWidth="1"/>
    <col min="7685" max="7685" width="8.109375" style="19" customWidth="1"/>
    <col min="7686" max="7686" width="7.88671875" style="19" customWidth="1"/>
    <col min="7687" max="7687" width="8.109375" style="19" customWidth="1"/>
    <col min="7688" max="7688" width="7.88671875" style="19" customWidth="1"/>
    <col min="7689" max="7689" width="7.77734375" style="19" customWidth="1"/>
    <col min="7690" max="7690" width="7.88671875" style="19" customWidth="1"/>
    <col min="7691" max="7691" width="6.21875" style="19" customWidth="1"/>
    <col min="7692" max="7692" width="7.88671875" style="19" customWidth="1"/>
    <col min="7693" max="7693" width="8.109375" style="19" customWidth="1"/>
    <col min="7694" max="7694" width="7.88671875" style="19" customWidth="1"/>
    <col min="7695" max="7698" width="7.33203125" style="19" customWidth="1"/>
    <col min="7699" max="7700" width="9.88671875" style="19" customWidth="1"/>
    <col min="7701" max="7701" width="7.44140625" style="19" customWidth="1"/>
    <col min="7702" max="7702" width="8.77734375" style="19" customWidth="1"/>
    <col min="7703" max="7703" width="11" style="19" customWidth="1"/>
    <col min="7704" max="7704" width="7.44140625" style="19" customWidth="1"/>
    <col min="7705" max="7705" width="8.77734375" style="19" customWidth="1"/>
    <col min="7706" max="7706" width="11" style="19" customWidth="1"/>
    <col min="7707" max="7707" width="7.44140625" style="19" customWidth="1"/>
    <col min="7708" max="7708" width="8.77734375" style="19" customWidth="1"/>
    <col min="7709" max="7936" width="12.21875" style="19"/>
    <col min="7937" max="7937" width="1.77734375" style="19" customWidth="1"/>
    <col min="7938" max="7938" width="21.44140625" style="19" customWidth="1"/>
    <col min="7939" max="7939" width="10" style="19" customWidth="1"/>
    <col min="7940" max="7940" width="7.88671875" style="19" customWidth="1"/>
    <col min="7941" max="7941" width="8.109375" style="19" customWidth="1"/>
    <col min="7942" max="7942" width="7.88671875" style="19" customWidth="1"/>
    <col min="7943" max="7943" width="8.109375" style="19" customWidth="1"/>
    <col min="7944" max="7944" width="7.88671875" style="19" customWidth="1"/>
    <col min="7945" max="7945" width="7.77734375" style="19" customWidth="1"/>
    <col min="7946" max="7946" width="7.88671875" style="19" customWidth="1"/>
    <col min="7947" max="7947" width="6.21875" style="19" customWidth="1"/>
    <col min="7948" max="7948" width="7.88671875" style="19" customWidth="1"/>
    <col min="7949" max="7949" width="8.109375" style="19" customWidth="1"/>
    <col min="7950" max="7950" width="7.88671875" style="19" customWidth="1"/>
    <col min="7951" max="7954" width="7.33203125" style="19" customWidth="1"/>
    <col min="7955" max="7956" width="9.88671875" style="19" customWidth="1"/>
    <col min="7957" max="7957" width="7.44140625" style="19" customWidth="1"/>
    <col min="7958" max="7958" width="8.77734375" style="19" customWidth="1"/>
    <col min="7959" max="7959" width="11" style="19" customWidth="1"/>
    <col min="7960" max="7960" width="7.44140625" style="19" customWidth="1"/>
    <col min="7961" max="7961" width="8.77734375" style="19" customWidth="1"/>
    <col min="7962" max="7962" width="11" style="19" customWidth="1"/>
    <col min="7963" max="7963" width="7.44140625" style="19" customWidth="1"/>
    <col min="7964" max="7964" width="8.77734375" style="19" customWidth="1"/>
    <col min="7965" max="8192" width="12.21875" style="19"/>
    <col min="8193" max="8193" width="1.77734375" style="19" customWidth="1"/>
    <col min="8194" max="8194" width="21.44140625" style="19" customWidth="1"/>
    <col min="8195" max="8195" width="10" style="19" customWidth="1"/>
    <col min="8196" max="8196" width="7.88671875" style="19" customWidth="1"/>
    <col min="8197" max="8197" width="8.109375" style="19" customWidth="1"/>
    <col min="8198" max="8198" width="7.88671875" style="19" customWidth="1"/>
    <col min="8199" max="8199" width="8.109375" style="19" customWidth="1"/>
    <col min="8200" max="8200" width="7.88671875" style="19" customWidth="1"/>
    <col min="8201" max="8201" width="7.77734375" style="19" customWidth="1"/>
    <col min="8202" max="8202" width="7.88671875" style="19" customWidth="1"/>
    <col min="8203" max="8203" width="6.21875" style="19" customWidth="1"/>
    <col min="8204" max="8204" width="7.88671875" style="19" customWidth="1"/>
    <col min="8205" max="8205" width="8.109375" style="19" customWidth="1"/>
    <col min="8206" max="8206" width="7.88671875" style="19" customWidth="1"/>
    <col min="8207" max="8210" width="7.33203125" style="19" customWidth="1"/>
    <col min="8211" max="8212" width="9.88671875" style="19" customWidth="1"/>
    <col min="8213" max="8213" width="7.44140625" style="19" customWidth="1"/>
    <col min="8214" max="8214" width="8.77734375" style="19" customWidth="1"/>
    <col min="8215" max="8215" width="11" style="19" customWidth="1"/>
    <col min="8216" max="8216" width="7.44140625" style="19" customWidth="1"/>
    <col min="8217" max="8217" width="8.77734375" style="19" customWidth="1"/>
    <col min="8218" max="8218" width="11" style="19" customWidth="1"/>
    <col min="8219" max="8219" width="7.44140625" style="19" customWidth="1"/>
    <col min="8220" max="8220" width="8.77734375" style="19" customWidth="1"/>
    <col min="8221" max="8448" width="12.21875" style="19"/>
    <col min="8449" max="8449" width="1.77734375" style="19" customWidth="1"/>
    <col min="8450" max="8450" width="21.44140625" style="19" customWidth="1"/>
    <col min="8451" max="8451" width="10" style="19" customWidth="1"/>
    <col min="8452" max="8452" width="7.88671875" style="19" customWidth="1"/>
    <col min="8453" max="8453" width="8.109375" style="19" customWidth="1"/>
    <col min="8454" max="8454" width="7.88671875" style="19" customWidth="1"/>
    <col min="8455" max="8455" width="8.109375" style="19" customWidth="1"/>
    <col min="8456" max="8456" width="7.88671875" style="19" customWidth="1"/>
    <col min="8457" max="8457" width="7.77734375" style="19" customWidth="1"/>
    <col min="8458" max="8458" width="7.88671875" style="19" customWidth="1"/>
    <col min="8459" max="8459" width="6.21875" style="19" customWidth="1"/>
    <col min="8460" max="8460" width="7.88671875" style="19" customWidth="1"/>
    <col min="8461" max="8461" width="8.109375" style="19" customWidth="1"/>
    <col min="8462" max="8462" width="7.88671875" style="19" customWidth="1"/>
    <col min="8463" max="8466" width="7.33203125" style="19" customWidth="1"/>
    <col min="8467" max="8468" width="9.88671875" style="19" customWidth="1"/>
    <col min="8469" max="8469" width="7.44140625" style="19" customWidth="1"/>
    <col min="8470" max="8470" width="8.77734375" style="19" customWidth="1"/>
    <col min="8471" max="8471" width="11" style="19" customWidth="1"/>
    <col min="8472" max="8472" width="7.44140625" style="19" customWidth="1"/>
    <col min="8473" max="8473" width="8.77734375" style="19" customWidth="1"/>
    <col min="8474" max="8474" width="11" style="19" customWidth="1"/>
    <col min="8475" max="8475" width="7.44140625" style="19" customWidth="1"/>
    <col min="8476" max="8476" width="8.77734375" style="19" customWidth="1"/>
    <col min="8477" max="8704" width="12.21875" style="19"/>
    <col min="8705" max="8705" width="1.77734375" style="19" customWidth="1"/>
    <col min="8706" max="8706" width="21.44140625" style="19" customWidth="1"/>
    <col min="8707" max="8707" width="10" style="19" customWidth="1"/>
    <col min="8708" max="8708" width="7.88671875" style="19" customWidth="1"/>
    <col min="8709" max="8709" width="8.109375" style="19" customWidth="1"/>
    <col min="8710" max="8710" width="7.88671875" style="19" customWidth="1"/>
    <col min="8711" max="8711" width="8.109375" style="19" customWidth="1"/>
    <col min="8712" max="8712" width="7.88671875" style="19" customWidth="1"/>
    <col min="8713" max="8713" width="7.77734375" style="19" customWidth="1"/>
    <col min="8714" max="8714" width="7.88671875" style="19" customWidth="1"/>
    <col min="8715" max="8715" width="6.21875" style="19" customWidth="1"/>
    <col min="8716" max="8716" width="7.88671875" style="19" customWidth="1"/>
    <col min="8717" max="8717" width="8.109375" style="19" customWidth="1"/>
    <col min="8718" max="8718" width="7.88671875" style="19" customWidth="1"/>
    <col min="8719" max="8722" width="7.33203125" style="19" customWidth="1"/>
    <col min="8723" max="8724" width="9.88671875" style="19" customWidth="1"/>
    <col min="8725" max="8725" width="7.44140625" style="19" customWidth="1"/>
    <col min="8726" max="8726" width="8.77734375" style="19" customWidth="1"/>
    <col min="8727" max="8727" width="11" style="19" customWidth="1"/>
    <col min="8728" max="8728" width="7.44140625" style="19" customWidth="1"/>
    <col min="8729" max="8729" width="8.77734375" style="19" customWidth="1"/>
    <col min="8730" max="8730" width="11" style="19" customWidth="1"/>
    <col min="8731" max="8731" width="7.44140625" style="19" customWidth="1"/>
    <col min="8732" max="8732" width="8.77734375" style="19" customWidth="1"/>
    <col min="8733" max="8960" width="12.21875" style="19"/>
    <col min="8961" max="8961" width="1.77734375" style="19" customWidth="1"/>
    <col min="8962" max="8962" width="21.44140625" style="19" customWidth="1"/>
    <col min="8963" max="8963" width="10" style="19" customWidth="1"/>
    <col min="8964" max="8964" width="7.88671875" style="19" customWidth="1"/>
    <col min="8965" max="8965" width="8.109375" style="19" customWidth="1"/>
    <col min="8966" max="8966" width="7.88671875" style="19" customWidth="1"/>
    <col min="8967" max="8967" width="8.109375" style="19" customWidth="1"/>
    <col min="8968" max="8968" width="7.88671875" style="19" customWidth="1"/>
    <col min="8969" max="8969" width="7.77734375" style="19" customWidth="1"/>
    <col min="8970" max="8970" width="7.88671875" style="19" customWidth="1"/>
    <col min="8971" max="8971" width="6.21875" style="19" customWidth="1"/>
    <col min="8972" max="8972" width="7.88671875" style="19" customWidth="1"/>
    <col min="8973" max="8973" width="8.109375" style="19" customWidth="1"/>
    <col min="8974" max="8974" width="7.88671875" style="19" customWidth="1"/>
    <col min="8975" max="8978" width="7.33203125" style="19" customWidth="1"/>
    <col min="8979" max="8980" width="9.88671875" style="19" customWidth="1"/>
    <col min="8981" max="8981" width="7.44140625" style="19" customWidth="1"/>
    <col min="8982" max="8982" width="8.77734375" style="19" customWidth="1"/>
    <col min="8983" max="8983" width="11" style="19" customWidth="1"/>
    <col min="8984" max="8984" width="7.44140625" style="19" customWidth="1"/>
    <col min="8985" max="8985" width="8.77734375" style="19" customWidth="1"/>
    <col min="8986" max="8986" width="11" style="19" customWidth="1"/>
    <col min="8987" max="8987" width="7.44140625" style="19" customWidth="1"/>
    <col min="8988" max="8988" width="8.77734375" style="19" customWidth="1"/>
    <col min="8989" max="9216" width="12.21875" style="19"/>
    <col min="9217" max="9217" width="1.77734375" style="19" customWidth="1"/>
    <col min="9218" max="9218" width="21.44140625" style="19" customWidth="1"/>
    <col min="9219" max="9219" width="10" style="19" customWidth="1"/>
    <col min="9220" max="9220" width="7.88671875" style="19" customWidth="1"/>
    <col min="9221" max="9221" width="8.109375" style="19" customWidth="1"/>
    <col min="9222" max="9222" width="7.88671875" style="19" customWidth="1"/>
    <col min="9223" max="9223" width="8.109375" style="19" customWidth="1"/>
    <col min="9224" max="9224" width="7.88671875" style="19" customWidth="1"/>
    <col min="9225" max="9225" width="7.77734375" style="19" customWidth="1"/>
    <col min="9226" max="9226" width="7.88671875" style="19" customWidth="1"/>
    <col min="9227" max="9227" width="6.21875" style="19" customWidth="1"/>
    <col min="9228" max="9228" width="7.88671875" style="19" customWidth="1"/>
    <col min="9229" max="9229" width="8.109375" style="19" customWidth="1"/>
    <col min="9230" max="9230" width="7.88671875" style="19" customWidth="1"/>
    <col min="9231" max="9234" width="7.33203125" style="19" customWidth="1"/>
    <col min="9235" max="9236" width="9.88671875" style="19" customWidth="1"/>
    <col min="9237" max="9237" width="7.44140625" style="19" customWidth="1"/>
    <col min="9238" max="9238" width="8.77734375" style="19" customWidth="1"/>
    <col min="9239" max="9239" width="11" style="19" customWidth="1"/>
    <col min="9240" max="9240" width="7.44140625" style="19" customWidth="1"/>
    <col min="9241" max="9241" width="8.77734375" style="19" customWidth="1"/>
    <col min="9242" max="9242" width="11" style="19" customWidth="1"/>
    <col min="9243" max="9243" width="7.44140625" style="19" customWidth="1"/>
    <col min="9244" max="9244" width="8.77734375" style="19" customWidth="1"/>
    <col min="9245" max="9472" width="12.21875" style="19"/>
    <col min="9473" max="9473" width="1.77734375" style="19" customWidth="1"/>
    <col min="9474" max="9474" width="21.44140625" style="19" customWidth="1"/>
    <col min="9475" max="9475" width="10" style="19" customWidth="1"/>
    <col min="9476" max="9476" width="7.88671875" style="19" customWidth="1"/>
    <col min="9477" max="9477" width="8.109375" style="19" customWidth="1"/>
    <col min="9478" max="9478" width="7.88671875" style="19" customWidth="1"/>
    <col min="9479" max="9479" width="8.109375" style="19" customWidth="1"/>
    <col min="9480" max="9480" width="7.88671875" style="19" customWidth="1"/>
    <col min="9481" max="9481" width="7.77734375" style="19" customWidth="1"/>
    <col min="9482" max="9482" width="7.88671875" style="19" customWidth="1"/>
    <col min="9483" max="9483" width="6.21875" style="19" customWidth="1"/>
    <col min="9484" max="9484" width="7.88671875" style="19" customWidth="1"/>
    <col min="9485" max="9485" width="8.109375" style="19" customWidth="1"/>
    <col min="9486" max="9486" width="7.88671875" style="19" customWidth="1"/>
    <col min="9487" max="9490" width="7.33203125" style="19" customWidth="1"/>
    <col min="9491" max="9492" width="9.88671875" style="19" customWidth="1"/>
    <col min="9493" max="9493" width="7.44140625" style="19" customWidth="1"/>
    <col min="9494" max="9494" width="8.77734375" style="19" customWidth="1"/>
    <col min="9495" max="9495" width="11" style="19" customWidth="1"/>
    <col min="9496" max="9496" width="7.44140625" style="19" customWidth="1"/>
    <col min="9497" max="9497" width="8.77734375" style="19" customWidth="1"/>
    <col min="9498" max="9498" width="11" style="19" customWidth="1"/>
    <col min="9499" max="9499" width="7.44140625" style="19" customWidth="1"/>
    <col min="9500" max="9500" width="8.77734375" style="19" customWidth="1"/>
    <col min="9501" max="9728" width="12.21875" style="19"/>
    <col min="9729" max="9729" width="1.77734375" style="19" customWidth="1"/>
    <col min="9730" max="9730" width="21.44140625" style="19" customWidth="1"/>
    <col min="9731" max="9731" width="10" style="19" customWidth="1"/>
    <col min="9732" max="9732" width="7.88671875" style="19" customWidth="1"/>
    <col min="9733" max="9733" width="8.109375" style="19" customWidth="1"/>
    <col min="9734" max="9734" width="7.88671875" style="19" customWidth="1"/>
    <col min="9735" max="9735" width="8.109375" style="19" customWidth="1"/>
    <col min="9736" max="9736" width="7.88671875" style="19" customWidth="1"/>
    <col min="9737" max="9737" width="7.77734375" style="19" customWidth="1"/>
    <col min="9738" max="9738" width="7.88671875" style="19" customWidth="1"/>
    <col min="9739" max="9739" width="6.21875" style="19" customWidth="1"/>
    <col min="9740" max="9740" width="7.88671875" style="19" customWidth="1"/>
    <col min="9741" max="9741" width="8.109375" style="19" customWidth="1"/>
    <col min="9742" max="9742" width="7.88671875" style="19" customWidth="1"/>
    <col min="9743" max="9746" width="7.33203125" style="19" customWidth="1"/>
    <col min="9747" max="9748" width="9.88671875" style="19" customWidth="1"/>
    <col min="9749" max="9749" width="7.44140625" style="19" customWidth="1"/>
    <col min="9750" max="9750" width="8.77734375" style="19" customWidth="1"/>
    <col min="9751" max="9751" width="11" style="19" customWidth="1"/>
    <col min="9752" max="9752" width="7.44140625" style="19" customWidth="1"/>
    <col min="9753" max="9753" width="8.77734375" style="19" customWidth="1"/>
    <col min="9754" max="9754" width="11" style="19" customWidth="1"/>
    <col min="9755" max="9755" width="7.44140625" style="19" customWidth="1"/>
    <col min="9756" max="9756" width="8.77734375" style="19" customWidth="1"/>
    <col min="9757" max="9984" width="12.21875" style="19"/>
    <col min="9985" max="9985" width="1.77734375" style="19" customWidth="1"/>
    <col min="9986" max="9986" width="21.44140625" style="19" customWidth="1"/>
    <col min="9987" max="9987" width="10" style="19" customWidth="1"/>
    <col min="9988" max="9988" width="7.88671875" style="19" customWidth="1"/>
    <col min="9989" max="9989" width="8.109375" style="19" customWidth="1"/>
    <col min="9990" max="9990" width="7.88671875" style="19" customWidth="1"/>
    <col min="9991" max="9991" width="8.109375" style="19" customWidth="1"/>
    <col min="9992" max="9992" width="7.88671875" style="19" customWidth="1"/>
    <col min="9993" max="9993" width="7.77734375" style="19" customWidth="1"/>
    <col min="9994" max="9994" width="7.88671875" style="19" customWidth="1"/>
    <col min="9995" max="9995" width="6.21875" style="19" customWidth="1"/>
    <col min="9996" max="9996" width="7.88671875" style="19" customWidth="1"/>
    <col min="9997" max="9997" width="8.109375" style="19" customWidth="1"/>
    <col min="9998" max="9998" width="7.88671875" style="19" customWidth="1"/>
    <col min="9999" max="10002" width="7.33203125" style="19" customWidth="1"/>
    <col min="10003" max="10004" width="9.88671875" style="19" customWidth="1"/>
    <col min="10005" max="10005" width="7.44140625" style="19" customWidth="1"/>
    <col min="10006" max="10006" width="8.77734375" style="19" customWidth="1"/>
    <col min="10007" max="10007" width="11" style="19" customWidth="1"/>
    <col min="10008" max="10008" width="7.44140625" style="19" customWidth="1"/>
    <col min="10009" max="10009" width="8.77734375" style="19" customWidth="1"/>
    <col min="10010" max="10010" width="11" style="19" customWidth="1"/>
    <col min="10011" max="10011" width="7.44140625" style="19" customWidth="1"/>
    <col min="10012" max="10012" width="8.77734375" style="19" customWidth="1"/>
    <col min="10013" max="10240" width="12.21875" style="19"/>
    <col min="10241" max="10241" width="1.77734375" style="19" customWidth="1"/>
    <col min="10242" max="10242" width="21.44140625" style="19" customWidth="1"/>
    <col min="10243" max="10243" width="10" style="19" customWidth="1"/>
    <col min="10244" max="10244" width="7.88671875" style="19" customWidth="1"/>
    <col min="10245" max="10245" width="8.109375" style="19" customWidth="1"/>
    <col min="10246" max="10246" width="7.88671875" style="19" customWidth="1"/>
    <col min="10247" max="10247" width="8.109375" style="19" customWidth="1"/>
    <col min="10248" max="10248" width="7.88671875" style="19" customWidth="1"/>
    <col min="10249" max="10249" width="7.77734375" style="19" customWidth="1"/>
    <col min="10250" max="10250" width="7.88671875" style="19" customWidth="1"/>
    <col min="10251" max="10251" width="6.21875" style="19" customWidth="1"/>
    <col min="10252" max="10252" width="7.88671875" style="19" customWidth="1"/>
    <col min="10253" max="10253" width="8.109375" style="19" customWidth="1"/>
    <col min="10254" max="10254" width="7.88671875" style="19" customWidth="1"/>
    <col min="10255" max="10258" width="7.33203125" style="19" customWidth="1"/>
    <col min="10259" max="10260" width="9.88671875" style="19" customWidth="1"/>
    <col min="10261" max="10261" width="7.44140625" style="19" customWidth="1"/>
    <col min="10262" max="10262" width="8.77734375" style="19" customWidth="1"/>
    <col min="10263" max="10263" width="11" style="19" customWidth="1"/>
    <col min="10264" max="10264" width="7.44140625" style="19" customWidth="1"/>
    <col min="10265" max="10265" width="8.77734375" style="19" customWidth="1"/>
    <col min="10266" max="10266" width="11" style="19" customWidth="1"/>
    <col min="10267" max="10267" width="7.44140625" style="19" customWidth="1"/>
    <col min="10268" max="10268" width="8.77734375" style="19" customWidth="1"/>
    <col min="10269" max="10496" width="12.21875" style="19"/>
    <col min="10497" max="10497" width="1.77734375" style="19" customWidth="1"/>
    <col min="10498" max="10498" width="21.44140625" style="19" customWidth="1"/>
    <col min="10499" max="10499" width="10" style="19" customWidth="1"/>
    <col min="10500" max="10500" width="7.88671875" style="19" customWidth="1"/>
    <col min="10501" max="10501" width="8.109375" style="19" customWidth="1"/>
    <col min="10502" max="10502" width="7.88671875" style="19" customWidth="1"/>
    <col min="10503" max="10503" width="8.109375" style="19" customWidth="1"/>
    <col min="10504" max="10504" width="7.88671875" style="19" customWidth="1"/>
    <col min="10505" max="10505" width="7.77734375" style="19" customWidth="1"/>
    <col min="10506" max="10506" width="7.88671875" style="19" customWidth="1"/>
    <col min="10507" max="10507" width="6.21875" style="19" customWidth="1"/>
    <col min="10508" max="10508" width="7.88671875" style="19" customWidth="1"/>
    <col min="10509" max="10509" width="8.109375" style="19" customWidth="1"/>
    <col min="10510" max="10510" width="7.88671875" style="19" customWidth="1"/>
    <col min="10511" max="10514" width="7.33203125" style="19" customWidth="1"/>
    <col min="10515" max="10516" width="9.88671875" style="19" customWidth="1"/>
    <col min="10517" max="10517" width="7.44140625" style="19" customWidth="1"/>
    <col min="10518" max="10518" width="8.77734375" style="19" customWidth="1"/>
    <col min="10519" max="10519" width="11" style="19" customWidth="1"/>
    <col min="10520" max="10520" width="7.44140625" style="19" customWidth="1"/>
    <col min="10521" max="10521" width="8.77734375" style="19" customWidth="1"/>
    <col min="10522" max="10522" width="11" style="19" customWidth="1"/>
    <col min="10523" max="10523" width="7.44140625" style="19" customWidth="1"/>
    <col min="10524" max="10524" width="8.77734375" style="19" customWidth="1"/>
    <col min="10525" max="10752" width="12.21875" style="19"/>
    <col min="10753" max="10753" width="1.77734375" style="19" customWidth="1"/>
    <col min="10754" max="10754" width="21.44140625" style="19" customWidth="1"/>
    <col min="10755" max="10755" width="10" style="19" customWidth="1"/>
    <col min="10756" max="10756" width="7.88671875" style="19" customWidth="1"/>
    <col min="10757" max="10757" width="8.109375" style="19" customWidth="1"/>
    <col min="10758" max="10758" width="7.88671875" style="19" customWidth="1"/>
    <col min="10759" max="10759" width="8.109375" style="19" customWidth="1"/>
    <col min="10760" max="10760" width="7.88671875" style="19" customWidth="1"/>
    <col min="10761" max="10761" width="7.77734375" style="19" customWidth="1"/>
    <col min="10762" max="10762" width="7.88671875" style="19" customWidth="1"/>
    <col min="10763" max="10763" width="6.21875" style="19" customWidth="1"/>
    <col min="10764" max="10764" width="7.88671875" style="19" customWidth="1"/>
    <col min="10765" max="10765" width="8.109375" style="19" customWidth="1"/>
    <col min="10766" max="10766" width="7.88671875" style="19" customWidth="1"/>
    <col min="10767" max="10770" width="7.33203125" style="19" customWidth="1"/>
    <col min="10771" max="10772" width="9.88671875" style="19" customWidth="1"/>
    <col min="10773" max="10773" width="7.44140625" style="19" customWidth="1"/>
    <col min="10774" max="10774" width="8.77734375" style="19" customWidth="1"/>
    <col min="10775" max="10775" width="11" style="19" customWidth="1"/>
    <col min="10776" max="10776" width="7.44140625" style="19" customWidth="1"/>
    <col min="10777" max="10777" width="8.77734375" style="19" customWidth="1"/>
    <col min="10778" max="10778" width="11" style="19" customWidth="1"/>
    <col min="10779" max="10779" width="7.44140625" style="19" customWidth="1"/>
    <col min="10780" max="10780" width="8.77734375" style="19" customWidth="1"/>
    <col min="10781" max="11008" width="12.21875" style="19"/>
    <col min="11009" max="11009" width="1.77734375" style="19" customWidth="1"/>
    <col min="11010" max="11010" width="21.44140625" style="19" customWidth="1"/>
    <col min="11011" max="11011" width="10" style="19" customWidth="1"/>
    <col min="11012" max="11012" width="7.88671875" style="19" customWidth="1"/>
    <col min="11013" max="11013" width="8.109375" style="19" customWidth="1"/>
    <col min="11014" max="11014" width="7.88671875" style="19" customWidth="1"/>
    <col min="11015" max="11015" width="8.109375" style="19" customWidth="1"/>
    <col min="11016" max="11016" width="7.88671875" style="19" customWidth="1"/>
    <col min="11017" max="11017" width="7.77734375" style="19" customWidth="1"/>
    <col min="11018" max="11018" width="7.88671875" style="19" customWidth="1"/>
    <col min="11019" max="11019" width="6.21875" style="19" customWidth="1"/>
    <col min="11020" max="11020" width="7.88671875" style="19" customWidth="1"/>
    <col min="11021" max="11021" width="8.109375" style="19" customWidth="1"/>
    <col min="11022" max="11022" width="7.88671875" style="19" customWidth="1"/>
    <col min="11023" max="11026" width="7.33203125" style="19" customWidth="1"/>
    <col min="11027" max="11028" width="9.88671875" style="19" customWidth="1"/>
    <col min="11029" max="11029" width="7.44140625" style="19" customWidth="1"/>
    <col min="11030" max="11030" width="8.77734375" style="19" customWidth="1"/>
    <col min="11031" max="11031" width="11" style="19" customWidth="1"/>
    <col min="11032" max="11032" width="7.44140625" style="19" customWidth="1"/>
    <col min="11033" max="11033" width="8.77734375" style="19" customWidth="1"/>
    <col min="11034" max="11034" width="11" style="19" customWidth="1"/>
    <col min="11035" max="11035" width="7.44140625" style="19" customWidth="1"/>
    <col min="11036" max="11036" width="8.77734375" style="19" customWidth="1"/>
    <col min="11037" max="11264" width="12.21875" style="19"/>
    <col min="11265" max="11265" width="1.77734375" style="19" customWidth="1"/>
    <col min="11266" max="11266" width="21.44140625" style="19" customWidth="1"/>
    <col min="11267" max="11267" width="10" style="19" customWidth="1"/>
    <col min="11268" max="11268" width="7.88671875" style="19" customWidth="1"/>
    <col min="11269" max="11269" width="8.109375" style="19" customWidth="1"/>
    <col min="11270" max="11270" width="7.88671875" style="19" customWidth="1"/>
    <col min="11271" max="11271" width="8.109375" style="19" customWidth="1"/>
    <col min="11272" max="11272" width="7.88671875" style="19" customWidth="1"/>
    <col min="11273" max="11273" width="7.77734375" style="19" customWidth="1"/>
    <col min="11274" max="11274" width="7.88671875" style="19" customWidth="1"/>
    <col min="11275" max="11275" width="6.21875" style="19" customWidth="1"/>
    <col min="11276" max="11276" width="7.88671875" style="19" customWidth="1"/>
    <col min="11277" max="11277" width="8.109375" style="19" customWidth="1"/>
    <col min="11278" max="11278" width="7.88671875" style="19" customWidth="1"/>
    <col min="11279" max="11282" width="7.33203125" style="19" customWidth="1"/>
    <col min="11283" max="11284" width="9.88671875" style="19" customWidth="1"/>
    <col min="11285" max="11285" width="7.44140625" style="19" customWidth="1"/>
    <col min="11286" max="11286" width="8.77734375" style="19" customWidth="1"/>
    <col min="11287" max="11287" width="11" style="19" customWidth="1"/>
    <col min="11288" max="11288" width="7.44140625" style="19" customWidth="1"/>
    <col min="11289" max="11289" width="8.77734375" style="19" customWidth="1"/>
    <col min="11290" max="11290" width="11" style="19" customWidth="1"/>
    <col min="11291" max="11291" width="7.44140625" style="19" customWidth="1"/>
    <col min="11292" max="11292" width="8.77734375" style="19" customWidth="1"/>
    <col min="11293" max="11520" width="12.21875" style="19"/>
    <col min="11521" max="11521" width="1.77734375" style="19" customWidth="1"/>
    <col min="11522" max="11522" width="21.44140625" style="19" customWidth="1"/>
    <col min="11523" max="11523" width="10" style="19" customWidth="1"/>
    <col min="11524" max="11524" width="7.88671875" style="19" customWidth="1"/>
    <col min="11525" max="11525" width="8.109375" style="19" customWidth="1"/>
    <col min="11526" max="11526" width="7.88671875" style="19" customWidth="1"/>
    <col min="11527" max="11527" width="8.109375" style="19" customWidth="1"/>
    <col min="11528" max="11528" width="7.88671875" style="19" customWidth="1"/>
    <col min="11529" max="11529" width="7.77734375" style="19" customWidth="1"/>
    <col min="11530" max="11530" width="7.88671875" style="19" customWidth="1"/>
    <col min="11531" max="11531" width="6.21875" style="19" customWidth="1"/>
    <col min="11532" max="11532" width="7.88671875" style="19" customWidth="1"/>
    <col min="11533" max="11533" width="8.109375" style="19" customWidth="1"/>
    <col min="11534" max="11534" width="7.88671875" style="19" customWidth="1"/>
    <col min="11535" max="11538" width="7.33203125" style="19" customWidth="1"/>
    <col min="11539" max="11540" width="9.88671875" style="19" customWidth="1"/>
    <col min="11541" max="11541" width="7.44140625" style="19" customWidth="1"/>
    <col min="11542" max="11542" width="8.77734375" style="19" customWidth="1"/>
    <col min="11543" max="11543" width="11" style="19" customWidth="1"/>
    <col min="11544" max="11544" width="7.44140625" style="19" customWidth="1"/>
    <col min="11545" max="11545" width="8.77734375" style="19" customWidth="1"/>
    <col min="11546" max="11546" width="11" style="19" customWidth="1"/>
    <col min="11547" max="11547" width="7.44140625" style="19" customWidth="1"/>
    <col min="11548" max="11548" width="8.77734375" style="19" customWidth="1"/>
    <col min="11549" max="11776" width="12.21875" style="19"/>
    <col min="11777" max="11777" width="1.77734375" style="19" customWidth="1"/>
    <col min="11778" max="11778" width="21.44140625" style="19" customWidth="1"/>
    <col min="11779" max="11779" width="10" style="19" customWidth="1"/>
    <col min="11780" max="11780" width="7.88671875" style="19" customWidth="1"/>
    <col min="11781" max="11781" width="8.109375" style="19" customWidth="1"/>
    <col min="11782" max="11782" width="7.88671875" style="19" customWidth="1"/>
    <col min="11783" max="11783" width="8.109375" style="19" customWidth="1"/>
    <col min="11784" max="11784" width="7.88671875" style="19" customWidth="1"/>
    <col min="11785" max="11785" width="7.77734375" style="19" customWidth="1"/>
    <col min="11786" max="11786" width="7.88671875" style="19" customWidth="1"/>
    <col min="11787" max="11787" width="6.21875" style="19" customWidth="1"/>
    <col min="11788" max="11788" width="7.88671875" style="19" customWidth="1"/>
    <col min="11789" max="11789" width="8.109375" style="19" customWidth="1"/>
    <col min="11790" max="11790" width="7.88671875" style="19" customWidth="1"/>
    <col min="11791" max="11794" width="7.33203125" style="19" customWidth="1"/>
    <col min="11795" max="11796" width="9.88671875" style="19" customWidth="1"/>
    <col min="11797" max="11797" width="7.44140625" style="19" customWidth="1"/>
    <col min="11798" max="11798" width="8.77734375" style="19" customWidth="1"/>
    <col min="11799" max="11799" width="11" style="19" customWidth="1"/>
    <col min="11800" max="11800" width="7.44140625" style="19" customWidth="1"/>
    <col min="11801" max="11801" width="8.77734375" style="19" customWidth="1"/>
    <col min="11802" max="11802" width="11" style="19" customWidth="1"/>
    <col min="11803" max="11803" width="7.44140625" style="19" customWidth="1"/>
    <col min="11804" max="11804" width="8.77734375" style="19" customWidth="1"/>
    <col min="11805" max="12032" width="12.21875" style="19"/>
    <col min="12033" max="12033" width="1.77734375" style="19" customWidth="1"/>
    <col min="12034" max="12034" width="21.44140625" style="19" customWidth="1"/>
    <col min="12035" max="12035" width="10" style="19" customWidth="1"/>
    <col min="12036" max="12036" width="7.88671875" style="19" customWidth="1"/>
    <col min="12037" max="12037" width="8.109375" style="19" customWidth="1"/>
    <col min="12038" max="12038" width="7.88671875" style="19" customWidth="1"/>
    <col min="12039" max="12039" width="8.109375" style="19" customWidth="1"/>
    <col min="12040" max="12040" width="7.88671875" style="19" customWidth="1"/>
    <col min="12041" max="12041" width="7.77734375" style="19" customWidth="1"/>
    <col min="12042" max="12042" width="7.88671875" style="19" customWidth="1"/>
    <col min="12043" max="12043" width="6.21875" style="19" customWidth="1"/>
    <col min="12044" max="12044" width="7.88671875" style="19" customWidth="1"/>
    <col min="12045" max="12045" width="8.109375" style="19" customWidth="1"/>
    <col min="12046" max="12046" width="7.88671875" style="19" customWidth="1"/>
    <col min="12047" max="12050" width="7.33203125" style="19" customWidth="1"/>
    <col min="12051" max="12052" width="9.88671875" style="19" customWidth="1"/>
    <col min="12053" max="12053" width="7.44140625" style="19" customWidth="1"/>
    <col min="12054" max="12054" width="8.77734375" style="19" customWidth="1"/>
    <col min="12055" max="12055" width="11" style="19" customWidth="1"/>
    <col min="12056" max="12056" width="7.44140625" style="19" customWidth="1"/>
    <col min="12057" max="12057" width="8.77734375" style="19" customWidth="1"/>
    <col min="12058" max="12058" width="11" style="19" customWidth="1"/>
    <col min="12059" max="12059" width="7.44140625" style="19" customWidth="1"/>
    <col min="12060" max="12060" width="8.77734375" style="19" customWidth="1"/>
    <col min="12061" max="12288" width="12.21875" style="19"/>
    <col min="12289" max="12289" width="1.77734375" style="19" customWidth="1"/>
    <col min="12290" max="12290" width="21.44140625" style="19" customWidth="1"/>
    <col min="12291" max="12291" width="10" style="19" customWidth="1"/>
    <col min="12292" max="12292" width="7.88671875" style="19" customWidth="1"/>
    <col min="12293" max="12293" width="8.109375" style="19" customWidth="1"/>
    <col min="12294" max="12294" width="7.88671875" style="19" customWidth="1"/>
    <col min="12295" max="12295" width="8.109375" style="19" customWidth="1"/>
    <col min="12296" max="12296" width="7.88671875" style="19" customWidth="1"/>
    <col min="12297" max="12297" width="7.77734375" style="19" customWidth="1"/>
    <col min="12298" max="12298" width="7.88671875" style="19" customWidth="1"/>
    <col min="12299" max="12299" width="6.21875" style="19" customWidth="1"/>
    <col min="12300" max="12300" width="7.88671875" style="19" customWidth="1"/>
    <col min="12301" max="12301" width="8.109375" style="19" customWidth="1"/>
    <col min="12302" max="12302" width="7.88671875" style="19" customWidth="1"/>
    <col min="12303" max="12306" width="7.33203125" style="19" customWidth="1"/>
    <col min="12307" max="12308" width="9.88671875" style="19" customWidth="1"/>
    <col min="12309" max="12309" width="7.44140625" style="19" customWidth="1"/>
    <col min="12310" max="12310" width="8.77734375" style="19" customWidth="1"/>
    <col min="12311" max="12311" width="11" style="19" customWidth="1"/>
    <col min="12312" max="12312" width="7.44140625" style="19" customWidth="1"/>
    <col min="12313" max="12313" width="8.77734375" style="19" customWidth="1"/>
    <col min="12314" max="12314" width="11" style="19" customWidth="1"/>
    <col min="12315" max="12315" width="7.44140625" style="19" customWidth="1"/>
    <col min="12316" max="12316" width="8.77734375" style="19" customWidth="1"/>
    <col min="12317" max="12544" width="12.21875" style="19"/>
    <col min="12545" max="12545" width="1.77734375" style="19" customWidth="1"/>
    <col min="12546" max="12546" width="21.44140625" style="19" customWidth="1"/>
    <col min="12547" max="12547" width="10" style="19" customWidth="1"/>
    <col min="12548" max="12548" width="7.88671875" style="19" customWidth="1"/>
    <col min="12549" max="12549" width="8.109375" style="19" customWidth="1"/>
    <col min="12550" max="12550" width="7.88671875" style="19" customWidth="1"/>
    <col min="12551" max="12551" width="8.109375" style="19" customWidth="1"/>
    <col min="12552" max="12552" width="7.88671875" style="19" customWidth="1"/>
    <col min="12553" max="12553" width="7.77734375" style="19" customWidth="1"/>
    <col min="12554" max="12554" width="7.88671875" style="19" customWidth="1"/>
    <col min="12555" max="12555" width="6.21875" style="19" customWidth="1"/>
    <col min="12556" max="12556" width="7.88671875" style="19" customWidth="1"/>
    <col min="12557" max="12557" width="8.109375" style="19" customWidth="1"/>
    <col min="12558" max="12558" width="7.88671875" style="19" customWidth="1"/>
    <col min="12559" max="12562" width="7.33203125" style="19" customWidth="1"/>
    <col min="12563" max="12564" width="9.88671875" style="19" customWidth="1"/>
    <col min="12565" max="12565" width="7.44140625" style="19" customWidth="1"/>
    <col min="12566" max="12566" width="8.77734375" style="19" customWidth="1"/>
    <col min="12567" max="12567" width="11" style="19" customWidth="1"/>
    <col min="12568" max="12568" width="7.44140625" style="19" customWidth="1"/>
    <col min="12569" max="12569" width="8.77734375" style="19" customWidth="1"/>
    <col min="12570" max="12570" width="11" style="19" customWidth="1"/>
    <col min="12571" max="12571" width="7.44140625" style="19" customWidth="1"/>
    <col min="12572" max="12572" width="8.77734375" style="19" customWidth="1"/>
    <col min="12573" max="12800" width="12.21875" style="19"/>
    <col min="12801" max="12801" width="1.77734375" style="19" customWidth="1"/>
    <col min="12802" max="12802" width="21.44140625" style="19" customWidth="1"/>
    <col min="12803" max="12803" width="10" style="19" customWidth="1"/>
    <col min="12804" max="12804" width="7.88671875" style="19" customWidth="1"/>
    <col min="12805" max="12805" width="8.109375" style="19" customWidth="1"/>
    <col min="12806" max="12806" width="7.88671875" style="19" customWidth="1"/>
    <col min="12807" max="12807" width="8.109375" style="19" customWidth="1"/>
    <col min="12808" max="12808" width="7.88671875" style="19" customWidth="1"/>
    <col min="12809" max="12809" width="7.77734375" style="19" customWidth="1"/>
    <col min="12810" max="12810" width="7.88671875" style="19" customWidth="1"/>
    <col min="12811" max="12811" width="6.21875" style="19" customWidth="1"/>
    <col min="12812" max="12812" width="7.88671875" style="19" customWidth="1"/>
    <col min="12813" max="12813" width="8.109375" style="19" customWidth="1"/>
    <col min="12814" max="12814" width="7.88671875" style="19" customWidth="1"/>
    <col min="12815" max="12818" width="7.33203125" style="19" customWidth="1"/>
    <col min="12819" max="12820" width="9.88671875" style="19" customWidth="1"/>
    <col min="12821" max="12821" width="7.44140625" style="19" customWidth="1"/>
    <col min="12822" max="12822" width="8.77734375" style="19" customWidth="1"/>
    <col min="12823" max="12823" width="11" style="19" customWidth="1"/>
    <col min="12824" max="12824" width="7.44140625" style="19" customWidth="1"/>
    <col min="12825" max="12825" width="8.77734375" style="19" customWidth="1"/>
    <col min="12826" max="12826" width="11" style="19" customWidth="1"/>
    <col min="12827" max="12827" width="7.44140625" style="19" customWidth="1"/>
    <col min="12828" max="12828" width="8.77734375" style="19" customWidth="1"/>
    <col min="12829" max="13056" width="12.21875" style="19"/>
    <col min="13057" max="13057" width="1.77734375" style="19" customWidth="1"/>
    <col min="13058" max="13058" width="21.44140625" style="19" customWidth="1"/>
    <col min="13059" max="13059" width="10" style="19" customWidth="1"/>
    <col min="13060" max="13060" width="7.88671875" style="19" customWidth="1"/>
    <col min="13061" max="13061" width="8.109375" style="19" customWidth="1"/>
    <col min="13062" max="13062" width="7.88671875" style="19" customWidth="1"/>
    <col min="13063" max="13063" width="8.109375" style="19" customWidth="1"/>
    <col min="13064" max="13064" width="7.88671875" style="19" customWidth="1"/>
    <col min="13065" max="13065" width="7.77734375" style="19" customWidth="1"/>
    <col min="13066" max="13066" width="7.88671875" style="19" customWidth="1"/>
    <col min="13067" max="13067" width="6.21875" style="19" customWidth="1"/>
    <col min="13068" max="13068" width="7.88671875" style="19" customWidth="1"/>
    <col min="13069" max="13069" width="8.109375" style="19" customWidth="1"/>
    <col min="13070" max="13070" width="7.88671875" style="19" customWidth="1"/>
    <col min="13071" max="13074" width="7.33203125" style="19" customWidth="1"/>
    <col min="13075" max="13076" width="9.88671875" style="19" customWidth="1"/>
    <col min="13077" max="13077" width="7.44140625" style="19" customWidth="1"/>
    <col min="13078" max="13078" width="8.77734375" style="19" customWidth="1"/>
    <col min="13079" max="13079" width="11" style="19" customWidth="1"/>
    <col min="13080" max="13080" width="7.44140625" style="19" customWidth="1"/>
    <col min="13081" max="13081" width="8.77734375" style="19" customWidth="1"/>
    <col min="13082" max="13082" width="11" style="19" customWidth="1"/>
    <col min="13083" max="13083" width="7.44140625" style="19" customWidth="1"/>
    <col min="13084" max="13084" width="8.77734375" style="19" customWidth="1"/>
    <col min="13085" max="13312" width="12.21875" style="19"/>
    <col min="13313" max="13313" width="1.77734375" style="19" customWidth="1"/>
    <col min="13314" max="13314" width="21.44140625" style="19" customWidth="1"/>
    <col min="13315" max="13315" width="10" style="19" customWidth="1"/>
    <col min="13316" max="13316" width="7.88671875" style="19" customWidth="1"/>
    <col min="13317" max="13317" width="8.109375" style="19" customWidth="1"/>
    <col min="13318" max="13318" width="7.88671875" style="19" customWidth="1"/>
    <col min="13319" max="13319" width="8.109375" style="19" customWidth="1"/>
    <col min="13320" max="13320" width="7.88671875" style="19" customWidth="1"/>
    <col min="13321" max="13321" width="7.77734375" style="19" customWidth="1"/>
    <col min="13322" max="13322" width="7.88671875" style="19" customWidth="1"/>
    <col min="13323" max="13323" width="6.21875" style="19" customWidth="1"/>
    <col min="13324" max="13324" width="7.88671875" style="19" customWidth="1"/>
    <col min="13325" max="13325" width="8.109375" style="19" customWidth="1"/>
    <col min="13326" max="13326" width="7.88671875" style="19" customWidth="1"/>
    <col min="13327" max="13330" width="7.33203125" style="19" customWidth="1"/>
    <col min="13331" max="13332" width="9.88671875" style="19" customWidth="1"/>
    <col min="13333" max="13333" width="7.44140625" style="19" customWidth="1"/>
    <col min="13334" max="13334" width="8.77734375" style="19" customWidth="1"/>
    <col min="13335" max="13335" width="11" style="19" customWidth="1"/>
    <col min="13336" max="13336" width="7.44140625" style="19" customWidth="1"/>
    <col min="13337" max="13337" width="8.77734375" style="19" customWidth="1"/>
    <col min="13338" max="13338" width="11" style="19" customWidth="1"/>
    <col min="13339" max="13339" width="7.44140625" style="19" customWidth="1"/>
    <col min="13340" max="13340" width="8.77734375" style="19" customWidth="1"/>
    <col min="13341" max="13568" width="12.21875" style="19"/>
    <col min="13569" max="13569" width="1.77734375" style="19" customWidth="1"/>
    <col min="13570" max="13570" width="21.44140625" style="19" customWidth="1"/>
    <col min="13571" max="13571" width="10" style="19" customWidth="1"/>
    <col min="13572" max="13572" width="7.88671875" style="19" customWidth="1"/>
    <col min="13573" max="13573" width="8.109375" style="19" customWidth="1"/>
    <col min="13574" max="13574" width="7.88671875" style="19" customWidth="1"/>
    <col min="13575" max="13575" width="8.109375" style="19" customWidth="1"/>
    <col min="13576" max="13576" width="7.88671875" style="19" customWidth="1"/>
    <col min="13577" max="13577" width="7.77734375" style="19" customWidth="1"/>
    <col min="13578" max="13578" width="7.88671875" style="19" customWidth="1"/>
    <col min="13579" max="13579" width="6.21875" style="19" customWidth="1"/>
    <col min="13580" max="13580" width="7.88671875" style="19" customWidth="1"/>
    <col min="13581" max="13581" width="8.109375" style="19" customWidth="1"/>
    <col min="13582" max="13582" width="7.88671875" style="19" customWidth="1"/>
    <col min="13583" max="13586" width="7.33203125" style="19" customWidth="1"/>
    <col min="13587" max="13588" width="9.88671875" style="19" customWidth="1"/>
    <col min="13589" max="13589" width="7.44140625" style="19" customWidth="1"/>
    <col min="13590" max="13590" width="8.77734375" style="19" customWidth="1"/>
    <col min="13591" max="13591" width="11" style="19" customWidth="1"/>
    <col min="13592" max="13592" width="7.44140625" style="19" customWidth="1"/>
    <col min="13593" max="13593" width="8.77734375" style="19" customWidth="1"/>
    <col min="13594" max="13594" width="11" style="19" customWidth="1"/>
    <col min="13595" max="13595" width="7.44140625" style="19" customWidth="1"/>
    <col min="13596" max="13596" width="8.77734375" style="19" customWidth="1"/>
    <col min="13597" max="13824" width="12.21875" style="19"/>
    <col min="13825" max="13825" width="1.77734375" style="19" customWidth="1"/>
    <col min="13826" max="13826" width="21.44140625" style="19" customWidth="1"/>
    <col min="13827" max="13827" width="10" style="19" customWidth="1"/>
    <col min="13828" max="13828" width="7.88671875" style="19" customWidth="1"/>
    <col min="13829" max="13829" width="8.109375" style="19" customWidth="1"/>
    <col min="13830" max="13830" width="7.88671875" style="19" customWidth="1"/>
    <col min="13831" max="13831" width="8.109375" style="19" customWidth="1"/>
    <col min="13832" max="13832" width="7.88671875" style="19" customWidth="1"/>
    <col min="13833" max="13833" width="7.77734375" style="19" customWidth="1"/>
    <col min="13834" max="13834" width="7.88671875" style="19" customWidth="1"/>
    <col min="13835" max="13835" width="6.21875" style="19" customWidth="1"/>
    <col min="13836" max="13836" width="7.88671875" style="19" customWidth="1"/>
    <col min="13837" max="13837" width="8.109375" style="19" customWidth="1"/>
    <col min="13838" max="13838" width="7.88671875" style="19" customWidth="1"/>
    <col min="13839" max="13842" width="7.33203125" style="19" customWidth="1"/>
    <col min="13843" max="13844" width="9.88671875" style="19" customWidth="1"/>
    <col min="13845" max="13845" width="7.44140625" style="19" customWidth="1"/>
    <col min="13846" max="13846" width="8.77734375" style="19" customWidth="1"/>
    <col min="13847" max="13847" width="11" style="19" customWidth="1"/>
    <col min="13848" max="13848" width="7.44140625" style="19" customWidth="1"/>
    <col min="13849" max="13849" width="8.77734375" style="19" customWidth="1"/>
    <col min="13850" max="13850" width="11" style="19" customWidth="1"/>
    <col min="13851" max="13851" width="7.44140625" style="19" customWidth="1"/>
    <col min="13852" max="13852" width="8.77734375" style="19" customWidth="1"/>
    <col min="13853" max="14080" width="12.21875" style="19"/>
    <col min="14081" max="14081" width="1.77734375" style="19" customWidth="1"/>
    <col min="14082" max="14082" width="21.44140625" style="19" customWidth="1"/>
    <col min="14083" max="14083" width="10" style="19" customWidth="1"/>
    <col min="14084" max="14084" width="7.88671875" style="19" customWidth="1"/>
    <col min="14085" max="14085" width="8.109375" style="19" customWidth="1"/>
    <col min="14086" max="14086" width="7.88671875" style="19" customWidth="1"/>
    <col min="14087" max="14087" width="8.109375" style="19" customWidth="1"/>
    <col min="14088" max="14088" width="7.88671875" style="19" customWidth="1"/>
    <col min="14089" max="14089" width="7.77734375" style="19" customWidth="1"/>
    <col min="14090" max="14090" width="7.88671875" style="19" customWidth="1"/>
    <col min="14091" max="14091" width="6.21875" style="19" customWidth="1"/>
    <col min="14092" max="14092" width="7.88671875" style="19" customWidth="1"/>
    <col min="14093" max="14093" width="8.109375" style="19" customWidth="1"/>
    <col min="14094" max="14094" width="7.88671875" style="19" customWidth="1"/>
    <col min="14095" max="14098" width="7.33203125" style="19" customWidth="1"/>
    <col min="14099" max="14100" width="9.88671875" style="19" customWidth="1"/>
    <col min="14101" max="14101" width="7.44140625" style="19" customWidth="1"/>
    <col min="14102" max="14102" width="8.77734375" style="19" customWidth="1"/>
    <col min="14103" max="14103" width="11" style="19" customWidth="1"/>
    <col min="14104" max="14104" width="7.44140625" style="19" customWidth="1"/>
    <col min="14105" max="14105" width="8.77734375" style="19" customWidth="1"/>
    <col min="14106" max="14106" width="11" style="19" customWidth="1"/>
    <col min="14107" max="14107" width="7.44140625" style="19" customWidth="1"/>
    <col min="14108" max="14108" width="8.77734375" style="19" customWidth="1"/>
    <col min="14109" max="14336" width="12.21875" style="19"/>
    <col min="14337" max="14337" width="1.77734375" style="19" customWidth="1"/>
    <col min="14338" max="14338" width="21.44140625" style="19" customWidth="1"/>
    <col min="14339" max="14339" width="10" style="19" customWidth="1"/>
    <col min="14340" max="14340" width="7.88671875" style="19" customWidth="1"/>
    <col min="14341" max="14341" width="8.109375" style="19" customWidth="1"/>
    <col min="14342" max="14342" width="7.88671875" style="19" customWidth="1"/>
    <col min="14343" max="14343" width="8.109375" style="19" customWidth="1"/>
    <col min="14344" max="14344" width="7.88671875" style="19" customWidth="1"/>
    <col min="14345" max="14345" width="7.77734375" style="19" customWidth="1"/>
    <col min="14346" max="14346" width="7.88671875" style="19" customWidth="1"/>
    <col min="14347" max="14347" width="6.21875" style="19" customWidth="1"/>
    <col min="14348" max="14348" width="7.88671875" style="19" customWidth="1"/>
    <col min="14349" max="14349" width="8.109375" style="19" customWidth="1"/>
    <col min="14350" max="14350" width="7.88671875" style="19" customWidth="1"/>
    <col min="14351" max="14354" width="7.33203125" style="19" customWidth="1"/>
    <col min="14355" max="14356" width="9.88671875" style="19" customWidth="1"/>
    <col min="14357" max="14357" width="7.44140625" style="19" customWidth="1"/>
    <col min="14358" max="14358" width="8.77734375" style="19" customWidth="1"/>
    <col min="14359" max="14359" width="11" style="19" customWidth="1"/>
    <col min="14360" max="14360" width="7.44140625" style="19" customWidth="1"/>
    <col min="14361" max="14361" width="8.77734375" style="19" customWidth="1"/>
    <col min="14362" max="14362" width="11" style="19" customWidth="1"/>
    <col min="14363" max="14363" width="7.44140625" style="19" customWidth="1"/>
    <col min="14364" max="14364" width="8.77734375" style="19" customWidth="1"/>
    <col min="14365" max="14592" width="12.21875" style="19"/>
    <col min="14593" max="14593" width="1.77734375" style="19" customWidth="1"/>
    <col min="14594" max="14594" width="21.44140625" style="19" customWidth="1"/>
    <col min="14595" max="14595" width="10" style="19" customWidth="1"/>
    <col min="14596" max="14596" width="7.88671875" style="19" customWidth="1"/>
    <col min="14597" max="14597" width="8.109375" style="19" customWidth="1"/>
    <col min="14598" max="14598" width="7.88671875" style="19" customWidth="1"/>
    <col min="14599" max="14599" width="8.109375" style="19" customWidth="1"/>
    <col min="14600" max="14600" width="7.88671875" style="19" customWidth="1"/>
    <col min="14601" max="14601" width="7.77734375" style="19" customWidth="1"/>
    <col min="14602" max="14602" width="7.88671875" style="19" customWidth="1"/>
    <col min="14603" max="14603" width="6.21875" style="19" customWidth="1"/>
    <col min="14604" max="14604" width="7.88671875" style="19" customWidth="1"/>
    <col min="14605" max="14605" width="8.109375" style="19" customWidth="1"/>
    <col min="14606" max="14606" width="7.88671875" style="19" customWidth="1"/>
    <col min="14607" max="14610" width="7.33203125" style="19" customWidth="1"/>
    <col min="14611" max="14612" width="9.88671875" style="19" customWidth="1"/>
    <col min="14613" max="14613" width="7.44140625" style="19" customWidth="1"/>
    <col min="14614" max="14614" width="8.77734375" style="19" customWidth="1"/>
    <col min="14615" max="14615" width="11" style="19" customWidth="1"/>
    <col min="14616" max="14616" width="7.44140625" style="19" customWidth="1"/>
    <col min="14617" max="14617" width="8.77734375" style="19" customWidth="1"/>
    <col min="14618" max="14618" width="11" style="19" customWidth="1"/>
    <col min="14619" max="14619" width="7.44140625" style="19" customWidth="1"/>
    <col min="14620" max="14620" width="8.77734375" style="19" customWidth="1"/>
    <col min="14621" max="14848" width="12.21875" style="19"/>
    <col min="14849" max="14849" width="1.77734375" style="19" customWidth="1"/>
    <col min="14850" max="14850" width="21.44140625" style="19" customWidth="1"/>
    <col min="14851" max="14851" width="10" style="19" customWidth="1"/>
    <col min="14852" max="14852" width="7.88671875" style="19" customWidth="1"/>
    <col min="14853" max="14853" width="8.109375" style="19" customWidth="1"/>
    <col min="14854" max="14854" width="7.88671875" style="19" customWidth="1"/>
    <col min="14855" max="14855" width="8.109375" style="19" customWidth="1"/>
    <col min="14856" max="14856" width="7.88671875" style="19" customWidth="1"/>
    <col min="14857" max="14857" width="7.77734375" style="19" customWidth="1"/>
    <col min="14858" max="14858" width="7.88671875" style="19" customWidth="1"/>
    <col min="14859" max="14859" width="6.21875" style="19" customWidth="1"/>
    <col min="14860" max="14860" width="7.88671875" style="19" customWidth="1"/>
    <col min="14861" max="14861" width="8.109375" style="19" customWidth="1"/>
    <col min="14862" max="14862" width="7.88671875" style="19" customWidth="1"/>
    <col min="14863" max="14866" width="7.33203125" style="19" customWidth="1"/>
    <col min="14867" max="14868" width="9.88671875" style="19" customWidth="1"/>
    <col min="14869" max="14869" width="7.44140625" style="19" customWidth="1"/>
    <col min="14870" max="14870" width="8.77734375" style="19" customWidth="1"/>
    <col min="14871" max="14871" width="11" style="19" customWidth="1"/>
    <col min="14872" max="14872" width="7.44140625" style="19" customWidth="1"/>
    <col min="14873" max="14873" width="8.77734375" style="19" customWidth="1"/>
    <col min="14874" max="14874" width="11" style="19" customWidth="1"/>
    <col min="14875" max="14875" width="7.44140625" style="19" customWidth="1"/>
    <col min="14876" max="14876" width="8.77734375" style="19" customWidth="1"/>
    <col min="14877" max="15104" width="12.21875" style="19"/>
    <col min="15105" max="15105" width="1.77734375" style="19" customWidth="1"/>
    <col min="15106" max="15106" width="21.44140625" style="19" customWidth="1"/>
    <col min="15107" max="15107" width="10" style="19" customWidth="1"/>
    <col min="15108" max="15108" width="7.88671875" style="19" customWidth="1"/>
    <col min="15109" max="15109" width="8.109375" style="19" customWidth="1"/>
    <col min="15110" max="15110" width="7.88671875" style="19" customWidth="1"/>
    <col min="15111" max="15111" width="8.109375" style="19" customWidth="1"/>
    <col min="15112" max="15112" width="7.88671875" style="19" customWidth="1"/>
    <col min="15113" max="15113" width="7.77734375" style="19" customWidth="1"/>
    <col min="15114" max="15114" width="7.88671875" style="19" customWidth="1"/>
    <col min="15115" max="15115" width="6.21875" style="19" customWidth="1"/>
    <col min="15116" max="15116" width="7.88671875" style="19" customWidth="1"/>
    <col min="15117" max="15117" width="8.109375" style="19" customWidth="1"/>
    <col min="15118" max="15118" width="7.88671875" style="19" customWidth="1"/>
    <col min="15119" max="15122" width="7.33203125" style="19" customWidth="1"/>
    <col min="15123" max="15124" width="9.88671875" style="19" customWidth="1"/>
    <col min="15125" max="15125" width="7.44140625" style="19" customWidth="1"/>
    <col min="15126" max="15126" width="8.77734375" style="19" customWidth="1"/>
    <col min="15127" max="15127" width="11" style="19" customWidth="1"/>
    <col min="15128" max="15128" width="7.44140625" style="19" customWidth="1"/>
    <col min="15129" max="15129" width="8.77734375" style="19" customWidth="1"/>
    <col min="15130" max="15130" width="11" style="19" customWidth="1"/>
    <col min="15131" max="15131" width="7.44140625" style="19" customWidth="1"/>
    <col min="15132" max="15132" width="8.77734375" style="19" customWidth="1"/>
    <col min="15133" max="15360" width="12.21875" style="19"/>
    <col min="15361" max="15361" width="1.77734375" style="19" customWidth="1"/>
    <col min="15362" max="15362" width="21.44140625" style="19" customWidth="1"/>
    <col min="15363" max="15363" width="10" style="19" customWidth="1"/>
    <col min="15364" max="15364" width="7.88671875" style="19" customWidth="1"/>
    <col min="15365" max="15365" width="8.109375" style="19" customWidth="1"/>
    <col min="15366" max="15366" width="7.88671875" style="19" customWidth="1"/>
    <col min="15367" max="15367" width="8.109375" style="19" customWidth="1"/>
    <col min="15368" max="15368" width="7.88671875" style="19" customWidth="1"/>
    <col min="15369" max="15369" width="7.77734375" style="19" customWidth="1"/>
    <col min="15370" max="15370" width="7.88671875" style="19" customWidth="1"/>
    <col min="15371" max="15371" width="6.21875" style="19" customWidth="1"/>
    <col min="15372" max="15372" width="7.88671875" style="19" customWidth="1"/>
    <col min="15373" max="15373" width="8.109375" style="19" customWidth="1"/>
    <col min="15374" max="15374" width="7.88671875" style="19" customWidth="1"/>
    <col min="15375" max="15378" width="7.33203125" style="19" customWidth="1"/>
    <col min="15379" max="15380" width="9.88671875" style="19" customWidth="1"/>
    <col min="15381" max="15381" width="7.44140625" style="19" customWidth="1"/>
    <col min="15382" max="15382" width="8.77734375" style="19" customWidth="1"/>
    <col min="15383" max="15383" width="11" style="19" customWidth="1"/>
    <col min="15384" max="15384" width="7.44140625" style="19" customWidth="1"/>
    <col min="15385" max="15385" width="8.77734375" style="19" customWidth="1"/>
    <col min="15386" max="15386" width="11" style="19" customWidth="1"/>
    <col min="15387" max="15387" width="7.44140625" style="19" customWidth="1"/>
    <col min="15388" max="15388" width="8.77734375" style="19" customWidth="1"/>
    <col min="15389" max="15616" width="12.21875" style="19"/>
    <col min="15617" max="15617" width="1.77734375" style="19" customWidth="1"/>
    <col min="15618" max="15618" width="21.44140625" style="19" customWidth="1"/>
    <col min="15619" max="15619" width="10" style="19" customWidth="1"/>
    <col min="15620" max="15620" width="7.88671875" style="19" customWidth="1"/>
    <col min="15621" max="15621" width="8.109375" style="19" customWidth="1"/>
    <col min="15622" max="15622" width="7.88671875" style="19" customWidth="1"/>
    <col min="15623" max="15623" width="8.109375" style="19" customWidth="1"/>
    <col min="15624" max="15624" width="7.88671875" style="19" customWidth="1"/>
    <col min="15625" max="15625" width="7.77734375" style="19" customWidth="1"/>
    <col min="15626" max="15626" width="7.88671875" style="19" customWidth="1"/>
    <col min="15627" max="15627" width="6.21875" style="19" customWidth="1"/>
    <col min="15628" max="15628" width="7.88671875" style="19" customWidth="1"/>
    <col min="15629" max="15629" width="8.109375" style="19" customWidth="1"/>
    <col min="15630" max="15630" width="7.88671875" style="19" customWidth="1"/>
    <col min="15631" max="15634" width="7.33203125" style="19" customWidth="1"/>
    <col min="15635" max="15636" width="9.88671875" style="19" customWidth="1"/>
    <col min="15637" max="15637" width="7.44140625" style="19" customWidth="1"/>
    <col min="15638" max="15638" width="8.77734375" style="19" customWidth="1"/>
    <col min="15639" max="15639" width="11" style="19" customWidth="1"/>
    <col min="15640" max="15640" width="7.44140625" style="19" customWidth="1"/>
    <col min="15641" max="15641" width="8.77734375" style="19" customWidth="1"/>
    <col min="15642" max="15642" width="11" style="19" customWidth="1"/>
    <col min="15643" max="15643" width="7.44140625" style="19" customWidth="1"/>
    <col min="15644" max="15644" width="8.77734375" style="19" customWidth="1"/>
    <col min="15645" max="15872" width="12.21875" style="19"/>
    <col min="15873" max="15873" width="1.77734375" style="19" customWidth="1"/>
    <col min="15874" max="15874" width="21.44140625" style="19" customWidth="1"/>
    <col min="15875" max="15875" width="10" style="19" customWidth="1"/>
    <col min="15876" max="15876" width="7.88671875" style="19" customWidth="1"/>
    <col min="15877" max="15877" width="8.109375" style="19" customWidth="1"/>
    <col min="15878" max="15878" width="7.88671875" style="19" customWidth="1"/>
    <col min="15879" max="15879" width="8.109375" style="19" customWidth="1"/>
    <col min="15880" max="15880" width="7.88671875" style="19" customWidth="1"/>
    <col min="15881" max="15881" width="7.77734375" style="19" customWidth="1"/>
    <col min="15882" max="15882" width="7.88671875" style="19" customWidth="1"/>
    <col min="15883" max="15883" width="6.21875" style="19" customWidth="1"/>
    <col min="15884" max="15884" width="7.88671875" style="19" customWidth="1"/>
    <col min="15885" max="15885" width="8.109375" style="19" customWidth="1"/>
    <col min="15886" max="15886" width="7.88671875" style="19" customWidth="1"/>
    <col min="15887" max="15890" width="7.33203125" style="19" customWidth="1"/>
    <col min="15891" max="15892" width="9.88671875" style="19" customWidth="1"/>
    <col min="15893" max="15893" width="7.44140625" style="19" customWidth="1"/>
    <col min="15894" max="15894" width="8.77734375" style="19" customWidth="1"/>
    <col min="15895" max="15895" width="11" style="19" customWidth="1"/>
    <col min="15896" max="15896" width="7.44140625" style="19" customWidth="1"/>
    <col min="15897" max="15897" width="8.77734375" style="19" customWidth="1"/>
    <col min="15898" max="15898" width="11" style="19" customWidth="1"/>
    <col min="15899" max="15899" width="7.44140625" style="19" customWidth="1"/>
    <col min="15900" max="15900" width="8.77734375" style="19" customWidth="1"/>
    <col min="15901" max="16128" width="12.21875" style="19"/>
    <col min="16129" max="16129" width="1.77734375" style="19" customWidth="1"/>
    <col min="16130" max="16130" width="21.44140625" style="19" customWidth="1"/>
    <col min="16131" max="16131" width="10" style="19" customWidth="1"/>
    <col min="16132" max="16132" width="7.88671875" style="19" customWidth="1"/>
    <col min="16133" max="16133" width="8.109375" style="19" customWidth="1"/>
    <col min="16134" max="16134" width="7.88671875" style="19" customWidth="1"/>
    <col min="16135" max="16135" width="8.109375" style="19" customWidth="1"/>
    <col min="16136" max="16136" width="7.88671875" style="19" customWidth="1"/>
    <col min="16137" max="16137" width="7.77734375" style="19" customWidth="1"/>
    <col min="16138" max="16138" width="7.88671875" style="19" customWidth="1"/>
    <col min="16139" max="16139" width="6.21875" style="19" customWidth="1"/>
    <col min="16140" max="16140" width="7.88671875" style="19" customWidth="1"/>
    <col min="16141" max="16141" width="8.109375" style="19" customWidth="1"/>
    <col min="16142" max="16142" width="7.88671875" style="19" customWidth="1"/>
    <col min="16143" max="16146" width="7.33203125" style="19" customWidth="1"/>
    <col min="16147" max="16148" width="9.88671875" style="19" customWidth="1"/>
    <col min="16149" max="16149" width="7.44140625" style="19" customWidth="1"/>
    <col min="16150" max="16150" width="8.77734375" style="19" customWidth="1"/>
    <col min="16151" max="16151" width="11" style="19" customWidth="1"/>
    <col min="16152" max="16152" width="7.44140625" style="19" customWidth="1"/>
    <col min="16153" max="16153" width="8.77734375" style="19" customWidth="1"/>
    <col min="16154" max="16154" width="11" style="19" customWidth="1"/>
    <col min="16155" max="16155" width="7.44140625" style="19" customWidth="1"/>
    <col min="16156" max="16156" width="8.77734375" style="19" customWidth="1"/>
    <col min="16157" max="16384" width="12.21875" style="19"/>
  </cols>
  <sheetData>
    <row r="1" spans="2:46" ht="23.4">
      <c r="B1" s="17"/>
      <c r="C1" s="17"/>
      <c r="D1" s="17"/>
      <c r="E1" s="18" t="s">
        <v>20</v>
      </c>
      <c r="F1" s="18"/>
      <c r="G1" s="17"/>
      <c r="H1" s="17"/>
      <c r="I1" s="17"/>
      <c r="J1" s="17"/>
      <c r="K1" s="17"/>
      <c r="L1" s="17"/>
      <c r="M1" s="17"/>
      <c r="N1" s="17"/>
      <c r="O1" s="17"/>
      <c r="P1" s="17"/>
      <c r="Q1" s="17"/>
      <c r="R1" s="17"/>
      <c r="S1" s="17"/>
      <c r="T1" s="17"/>
    </row>
    <row r="2" spans="2:46" ht="31.5" customHeight="1">
      <c r="B2" s="20"/>
      <c r="C2" s="17"/>
      <c r="D2" s="17"/>
      <c r="E2" s="17"/>
      <c r="F2" s="17"/>
      <c r="G2" s="17"/>
      <c r="H2" s="17"/>
      <c r="I2" s="17"/>
      <c r="J2" s="17"/>
      <c r="K2" s="17"/>
      <c r="L2" s="17"/>
      <c r="M2" s="17"/>
      <c r="N2" s="17"/>
      <c r="O2" s="17"/>
      <c r="P2" s="17"/>
      <c r="Q2" s="17"/>
      <c r="R2" s="17"/>
      <c r="S2" s="17"/>
      <c r="T2" s="17"/>
    </row>
    <row r="3" spans="2:46" ht="19.2">
      <c r="B3" s="21"/>
      <c r="C3" s="22" t="s">
        <v>21</v>
      </c>
      <c r="D3" s="23"/>
      <c r="E3" s="24" t="s">
        <v>22</v>
      </c>
      <c r="F3" s="23"/>
      <c r="G3" s="24" t="s">
        <v>23</v>
      </c>
      <c r="H3" s="23"/>
      <c r="I3" s="24" t="s">
        <v>24</v>
      </c>
      <c r="J3" s="23"/>
      <c r="K3" s="25" t="s">
        <v>25</v>
      </c>
      <c r="L3" s="23"/>
      <c r="M3" s="24" t="s">
        <v>26</v>
      </c>
      <c r="N3" s="26"/>
      <c r="O3" s="24" t="s">
        <v>27</v>
      </c>
      <c r="P3" s="26"/>
      <c r="Q3" s="24" t="s">
        <v>28</v>
      </c>
      <c r="R3" s="26"/>
      <c r="S3" s="22" t="s">
        <v>29</v>
      </c>
      <c r="T3" s="27"/>
    </row>
    <row r="4" spans="2:46">
      <c r="B4" s="28"/>
      <c r="C4" s="29" t="s">
        <v>30</v>
      </c>
      <c r="D4" s="30" t="s">
        <v>31</v>
      </c>
      <c r="E4" s="31" t="s">
        <v>30</v>
      </c>
      <c r="F4" s="30" t="s">
        <v>31</v>
      </c>
      <c r="G4" s="31" t="s">
        <v>30</v>
      </c>
      <c r="H4" s="30" t="s">
        <v>31</v>
      </c>
      <c r="I4" s="31" t="s">
        <v>30</v>
      </c>
      <c r="J4" s="30" t="s">
        <v>31</v>
      </c>
      <c r="K4" s="31" t="s">
        <v>30</v>
      </c>
      <c r="L4" s="30" t="s">
        <v>31</v>
      </c>
      <c r="M4" s="31" t="s">
        <v>30</v>
      </c>
      <c r="N4" s="32" t="s">
        <v>32</v>
      </c>
      <c r="O4" s="31" t="s">
        <v>30</v>
      </c>
      <c r="P4" s="32" t="s">
        <v>32</v>
      </c>
      <c r="Q4" s="31" t="s">
        <v>30</v>
      </c>
      <c r="R4" s="32" t="s">
        <v>32</v>
      </c>
      <c r="S4" s="31" t="s">
        <v>30</v>
      </c>
      <c r="T4" s="33" t="s">
        <v>31</v>
      </c>
    </row>
    <row r="5" spans="2:46" ht="21" customHeight="1">
      <c r="B5" s="34" t="s">
        <v>33</v>
      </c>
      <c r="C5" s="35">
        <f>市郡別部数表!F104</f>
        <v>82990</v>
      </c>
      <c r="D5" s="36">
        <f>市郡別部数表!G104</f>
        <v>0</v>
      </c>
      <c r="E5" s="35">
        <f>市郡別部数表!I104</f>
        <v>5540</v>
      </c>
      <c r="F5" s="36">
        <f>市郡別部数表!J104</f>
        <v>0</v>
      </c>
      <c r="G5" s="35">
        <f>市郡別部数表!L104</f>
        <v>4010</v>
      </c>
      <c r="H5" s="37">
        <f>市郡別部数表!M104</f>
        <v>0</v>
      </c>
      <c r="I5" s="35">
        <f>市郡別部数表!O104</f>
        <v>630</v>
      </c>
      <c r="J5" s="37">
        <f>市郡別部数表!P104</f>
        <v>0</v>
      </c>
      <c r="K5" s="35"/>
      <c r="L5" s="37"/>
      <c r="M5" s="35">
        <f>市郡別部数表!R104</f>
        <v>4100</v>
      </c>
      <c r="N5" s="37">
        <f>市郡別部数表!S104</f>
        <v>0</v>
      </c>
      <c r="O5" s="38"/>
      <c r="P5" s="39"/>
      <c r="Q5" s="40"/>
      <c r="R5" s="37"/>
      <c r="S5" s="35">
        <f t="shared" ref="S5:S32" si="0">C5+E5+G5+I5+K5+M5+Q5+O5</f>
        <v>97270</v>
      </c>
      <c r="T5" s="41">
        <f t="shared" ref="T5:T29" si="1">D5+F5+H5+J5+L5+N5</f>
        <v>0</v>
      </c>
    </row>
    <row r="6" spans="2:46" s="51" customFormat="1" ht="15" customHeight="1">
      <c r="B6" s="42" t="s">
        <v>34</v>
      </c>
      <c r="C6" s="43">
        <f>市郡別部数表!F102</f>
        <v>78210</v>
      </c>
      <c r="D6" s="44">
        <f>市郡別部数表!G102</f>
        <v>0</v>
      </c>
      <c r="E6" s="43">
        <f>市郡別部数表!I102</f>
        <v>5450</v>
      </c>
      <c r="F6" s="44">
        <f>市郡別部数表!J102</f>
        <v>0</v>
      </c>
      <c r="G6" s="43">
        <f>市郡別部数表!L102</f>
        <v>3890</v>
      </c>
      <c r="H6" s="45">
        <f>市郡別部数表!M102</f>
        <v>0</v>
      </c>
      <c r="I6" s="43">
        <f>市郡別部数表!O102</f>
        <v>620</v>
      </c>
      <c r="J6" s="45">
        <f>市郡別部数表!P102</f>
        <v>0</v>
      </c>
      <c r="K6" s="43"/>
      <c r="L6" s="45"/>
      <c r="M6" s="43">
        <f>市郡別部数表!R102</f>
        <v>4030</v>
      </c>
      <c r="N6" s="45">
        <f>市郡別部数表!S102</f>
        <v>0</v>
      </c>
      <c r="O6" s="46"/>
      <c r="P6" s="47"/>
      <c r="Q6" s="48"/>
      <c r="R6" s="49"/>
      <c r="S6" s="43">
        <f t="shared" si="0"/>
        <v>92200</v>
      </c>
      <c r="T6" s="50">
        <f t="shared" si="1"/>
        <v>0</v>
      </c>
      <c r="AC6" s="19"/>
      <c r="AD6" s="19"/>
      <c r="AE6" s="19"/>
      <c r="AF6" s="19"/>
      <c r="AG6" s="19"/>
      <c r="AH6" s="19"/>
      <c r="AI6" s="19"/>
      <c r="AJ6" s="19"/>
      <c r="AK6" s="19"/>
      <c r="AL6" s="19"/>
      <c r="AM6" s="19"/>
      <c r="AN6" s="19"/>
      <c r="AO6" s="19"/>
      <c r="AP6" s="19"/>
      <c r="AQ6" s="19"/>
      <c r="AR6" s="19"/>
      <c r="AS6" s="19"/>
      <c r="AT6" s="19"/>
    </row>
    <row r="7" spans="2:46" s="51" customFormat="1" ht="15" customHeight="1">
      <c r="B7" s="52" t="s">
        <v>35</v>
      </c>
      <c r="C7" s="53">
        <f>市郡別部数表!F103</f>
        <v>4780</v>
      </c>
      <c r="D7" s="54">
        <f>市郡別部数表!G103</f>
        <v>0</v>
      </c>
      <c r="E7" s="53">
        <f>市郡別部数表!I103</f>
        <v>90</v>
      </c>
      <c r="F7" s="54">
        <f>市郡別部数表!J103</f>
        <v>0</v>
      </c>
      <c r="G7" s="53">
        <f>市郡別部数表!L103</f>
        <v>120</v>
      </c>
      <c r="H7" s="55">
        <f>市郡別部数表!M103</f>
        <v>0</v>
      </c>
      <c r="I7" s="53">
        <f>市郡別部数表!O103</f>
        <v>10</v>
      </c>
      <c r="J7" s="55">
        <f>市郡別部数表!P103</f>
        <v>0</v>
      </c>
      <c r="K7" s="53"/>
      <c r="L7" s="55"/>
      <c r="M7" s="43">
        <f>市郡別部数表!R103</f>
        <v>70</v>
      </c>
      <c r="N7" s="45">
        <f>市郡別部数表!S103</f>
        <v>0</v>
      </c>
      <c r="O7" s="56"/>
      <c r="P7" s="47"/>
      <c r="Q7" s="57"/>
      <c r="R7" s="58"/>
      <c r="S7" s="53">
        <f t="shared" si="0"/>
        <v>5070</v>
      </c>
      <c r="T7" s="59">
        <f t="shared" si="1"/>
        <v>0</v>
      </c>
      <c r="AC7" s="19"/>
      <c r="AD7" s="19"/>
      <c r="AE7" s="19"/>
      <c r="AF7" s="19"/>
      <c r="AG7" s="19"/>
      <c r="AH7" s="19"/>
      <c r="AI7" s="19"/>
      <c r="AJ7" s="19"/>
      <c r="AK7" s="19"/>
      <c r="AL7" s="19"/>
      <c r="AM7" s="19"/>
      <c r="AN7" s="19"/>
      <c r="AO7" s="19"/>
      <c r="AP7" s="19"/>
      <c r="AQ7" s="19"/>
      <c r="AR7" s="19"/>
      <c r="AS7" s="19"/>
      <c r="AT7" s="19"/>
    </row>
    <row r="8" spans="2:46" ht="21" customHeight="1">
      <c r="B8" s="60" t="s">
        <v>36</v>
      </c>
      <c r="C8" s="61">
        <f>市郡別部数表!F124</f>
        <v>8240</v>
      </c>
      <c r="D8" s="62">
        <f>市郡別部数表!G124</f>
        <v>0</v>
      </c>
      <c r="E8" s="61">
        <f>市郡別部数表!I124</f>
        <v>640</v>
      </c>
      <c r="F8" s="62">
        <f>市郡別部数表!J124</f>
        <v>0</v>
      </c>
      <c r="G8" s="61">
        <f>市郡別部数表!L124</f>
        <v>220</v>
      </c>
      <c r="H8" s="62">
        <f>市郡別部数表!M124</f>
        <v>0</v>
      </c>
      <c r="I8" s="61">
        <f>市郡別部数表!O124</f>
        <v>70</v>
      </c>
      <c r="J8" s="62">
        <f>市郡別部数表!P124</f>
        <v>0</v>
      </c>
      <c r="K8" s="61"/>
      <c r="L8" s="62"/>
      <c r="M8" s="63">
        <f>市郡別部数表!R124</f>
        <v>150</v>
      </c>
      <c r="N8" s="64">
        <f>市郡別部数表!S124</f>
        <v>0</v>
      </c>
      <c r="O8" s="65"/>
      <c r="P8" s="66"/>
      <c r="Q8" s="67"/>
      <c r="R8" s="64"/>
      <c r="S8" s="61">
        <f t="shared" si="0"/>
        <v>9320</v>
      </c>
      <c r="T8" s="68">
        <f t="shared" si="1"/>
        <v>0</v>
      </c>
    </row>
    <row r="9" spans="2:46" ht="21" customHeight="1">
      <c r="B9" s="60" t="s">
        <v>37</v>
      </c>
      <c r="C9" s="61">
        <f>市郡別部数表!F137</f>
        <v>7810</v>
      </c>
      <c r="D9" s="62">
        <f>市郡別部数表!G137</f>
        <v>0</v>
      </c>
      <c r="E9" s="61">
        <f>市郡別部数表!I137</f>
        <v>80</v>
      </c>
      <c r="F9" s="62">
        <f>市郡別部数表!J137</f>
        <v>0</v>
      </c>
      <c r="G9" s="61">
        <f>市郡別部数表!L137</f>
        <v>120</v>
      </c>
      <c r="H9" s="62">
        <f>市郡別部数表!M137</f>
        <v>0</v>
      </c>
      <c r="I9" s="61">
        <f>市郡別部数表!O137</f>
        <v>20</v>
      </c>
      <c r="J9" s="62">
        <f>市郡別部数表!P137</f>
        <v>0</v>
      </c>
      <c r="K9" s="61"/>
      <c r="L9" s="62"/>
      <c r="M9" s="63">
        <f>市郡別部数表!R137</f>
        <v>110</v>
      </c>
      <c r="N9" s="64">
        <f>市郡別部数表!S137</f>
        <v>0</v>
      </c>
      <c r="O9" s="65"/>
      <c r="P9" s="66"/>
      <c r="Q9" s="67"/>
      <c r="R9" s="64"/>
      <c r="S9" s="61">
        <f t="shared" si="0"/>
        <v>8140</v>
      </c>
      <c r="T9" s="68">
        <f t="shared" si="1"/>
        <v>0</v>
      </c>
    </row>
    <row r="10" spans="2:46" ht="21" customHeight="1">
      <c r="B10" s="60" t="s">
        <v>38</v>
      </c>
      <c r="C10" s="61">
        <f>市郡別部数表!F153</f>
        <v>5090</v>
      </c>
      <c r="D10" s="62">
        <f>市郡別部数表!G153</f>
        <v>0</v>
      </c>
      <c r="E10" s="61">
        <f>市郡別部数表!I153</f>
        <v>70</v>
      </c>
      <c r="F10" s="62">
        <f>市郡別部数表!J153</f>
        <v>0</v>
      </c>
      <c r="G10" s="61">
        <f>市郡別部数表!L153</f>
        <v>90</v>
      </c>
      <c r="H10" s="62">
        <f>市郡別部数表!M153</f>
        <v>0</v>
      </c>
      <c r="I10" s="61">
        <f>市郡別部数表!O153</f>
        <v>50</v>
      </c>
      <c r="J10" s="62">
        <f>市郡別部数表!P153</f>
        <v>0</v>
      </c>
      <c r="K10" s="61"/>
      <c r="L10" s="62"/>
      <c r="M10" s="63">
        <f>市郡別部数表!R153</f>
        <v>90</v>
      </c>
      <c r="N10" s="64">
        <f>市郡別部数表!S153</f>
        <v>0</v>
      </c>
      <c r="O10" s="65"/>
      <c r="P10" s="66"/>
      <c r="Q10" s="67"/>
      <c r="R10" s="64"/>
      <c r="S10" s="61">
        <f t="shared" si="0"/>
        <v>5390</v>
      </c>
      <c r="T10" s="68">
        <f t="shared" si="1"/>
        <v>0</v>
      </c>
    </row>
    <row r="11" spans="2:46" ht="21" customHeight="1">
      <c r="B11" s="60" t="s">
        <v>39</v>
      </c>
      <c r="C11" s="61">
        <f>市郡別部数表!F167</f>
        <v>5190</v>
      </c>
      <c r="D11" s="62">
        <f>市郡別部数表!G167</f>
        <v>0</v>
      </c>
      <c r="E11" s="61">
        <f>市郡別部数表!I167</f>
        <v>240</v>
      </c>
      <c r="F11" s="62">
        <f>市郡別部数表!J167</f>
        <v>0</v>
      </c>
      <c r="G11" s="61">
        <f>市郡別部数表!L167</f>
        <v>170</v>
      </c>
      <c r="H11" s="62">
        <f>市郡別部数表!M167</f>
        <v>0</v>
      </c>
      <c r="I11" s="61">
        <f>市郡別部数表!O167</f>
        <v>70</v>
      </c>
      <c r="J11" s="62">
        <f>市郡別部数表!P167</f>
        <v>0</v>
      </c>
      <c r="K11" s="61"/>
      <c r="L11" s="62"/>
      <c r="M11" s="63">
        <f>市郡別部数表!R167</f>
        <v>130</v>
      </c>
      <c r="N11" s="64">
        <f>市郡別部数表!S167</f>
        <v>0</v>
      </c>
      <c r="O11" s="65"/>
      <c r="P11" s="66"/>
      <c r="Q11" s="67"/>
      <c r="R11" s="64"/>
      <c r="S11" s="61">
        <f t="shared" si="0"/>
        <v>5800</v>
      </c>
      <c r="T11" s="68">
        <f t="shared" si="1"/>
        <v>0</v>
      </c>
    </row>
    <row r="12" spans="2:46" ht="21" customHeight="1">
      <c r="B12" s="69" t="s">
        <v>40</v>
      </c>
      <c r="C12" s="61">
        <f>市郡別部数表!F178</f>
        <v>3290</v>
      </c>
      <c r="D12" s="62">
        <f>市郡別部数表!G178</f>
        <v>0</v>
      </c>
      <c r="E12" s="61">
        <f>市郡別部数表!I178</f>
        <v>160</v>
      </c>
      <c r="F12" s="62">
        <f>市郡別部数表!J178</f>
        <v>0</v>
      </c>
      <c r="G12" s="61">
        <f>市郡別部数表!L178</f>
        <v>50</v>
      </c>
      <c r="H12" s="62">
        <f>市郡別部数表!M178</f>
        <v>0</v>
      </c>
      <c r="I12" s="61">
        <f>市郡別部数表!O178</f>
        <v>10</v>
      </c>
      <c r="J12" s="62">
        <f>市郡別部数表!P178</f>
        <v>0</v>
      </c>
      <c r="K12" s="61"/>
      <c r="L12" s="62"/>
      <c r="M12" s="63">
        <f>市郡別部数表!R178</f>
        <v>40</v>
      </c>
      <c r="N12" s="64">
        <f>市郡別部数表!S178</f>
        <v>0</v>
      </c>
      <c r="O12" s="65"/>
      <c r="P12" s="66"/>
      <c r="Q12" s="67"/>
      <c r="R12" s="64"/>
      <c r="S12" s="61">
        <f t="shared" si="0"/>
        <v>3550</v>
      </c>
      <c r="T12" s="68">
        <f>D12+F12+H12+J12+L12+N12</f>
        <v>0</v>
      </c>
    </row>
    <row r="13" spans="2:46" ht="21" customHeight="1">
      <c r="B13" s="70" t="s">
        <v>41</v>
      </c>
      <c r="C13" s="61">
        <f>市郡別部数表!F190</f>
        <v>4340</v>
      </c>
      <c r="D13" s="62">
        <f>市郡別部数表!G190</f>
        <v>0</v>
      </c>
      <c r="E13" s="61">
        <f>市郡別部数表!I190</f>
        <v>130</v>
      </c>
      <c r="F13" s="62">
        <f>市郡別部数表!J190</f>
        <v>0</v>
      </c>
      <c r="G13" s="61">
        <f>市郡別部数表!L190</f>
        <v>130</v>
      </c>
      <c r="H13" s="62">
        <f>市郡別部数表!M190</f>
        <v>0</v>
      </c>
      <c r="I13" s="61">
        <f>市郡別部数表!O190</f>
        <v>30</v>
      </c>
      <c r="J13" s="62">
        <f>市郡別部数表!P190</f>
        <v>0</v>
      </c>
      <c r="K13" s="61"/>
      <c r="L13" s="62"/>
      <c r="M13" s="63">
        <f>市郡別部数表!R190</f>
        <v>100</v>
      </c>
      <c r="N13" s="64">
        <f>市郡別部数表!S190</f>
        <v>0</v>
      </c>
      <c r="O13" s="65"/>
      <c r="P13" s="66"/>
      <c r="Q13" s="67"/>
      <c r="R13" s="64"/>
      <c r="S13" s="61">
        <f t="shared" si="0"/>
        <v>4730</v>
      </c>
      <c r="T13" s="68">
        <f t="shared" si="1"/>
        <v>0</v>
      </c>
    </row>
    <row r="14" spans="2:46" ht="21" customHeight="1">
      <c r="B14" s="71" t="s">
        <v>42</v>
      </c>
      <c r="C14" s="61">
        <f>市郡別部数表!F237</f>
        <v>13200</v>
      </c>
      <c r="D14" s="62">
        <f>市郡別部数表!G237</f>
        <v>0</v>
      </c>
      <c r="E14" s="61">
        <f>市郡別部数表!I237</f>
        <v>1300</v>
      </c>
      <c r="F14" s="62">
        <f>市郡別部数表!J237</f>
        <v>0</v>
      </c>
      <c r="G14" s="61">
        <f>市郡別部数表!L237</f>
        <v>400</v>
      </c>
      <c r="H14" s="62">
        <f>市郡別部数表!M237</f>
        <v>0</v>
      </c>
      <c r="I14" s="61">
        <f>市郡別部数表!O237</f>
        <v>120</v>
      </c>
      <c r="J14" s="62">
        <f>市郡別部数表!P237</f>
        <v>0</v>
      </c>
      <c r="K14" s="61"/>
      <c r="L14" s="62"/>
      <c r="M14" s="63">
        <f>市郡別部数表!R237</f>
        <v>340</v>
      </c>
      <c r="N14" s="64">
        <f>市郡別部数表!S237</f>
        <v>0</v>
      </c>
      <c r="O14" s="65"/>
      <c r="P14" s="66"/>
      <c r="Q14" s="67"/>
      <c r="R14" s="64"/>
      <c r="S14" s="61">
        <f t="shared" si="0"/>
        <v>15360</v>
      </c>
      <c r="T14" s="68">
        <f t="shared" si="1"/>
        <v>0</v>
      </c>
    </row>
    <row r="15" spans="2:46" ht="21" customHeight="1">
      <c r="B15" s="69" t="s">
        <v>43</v>
      </c>
      <c r="C15" s="61">
        <f>市郡別部数表!F249</f>
        <v>2720</v>
      </c>
      <c r="D15" s="62">
        <f>市郡別部数表!G249</f>
        <v>0</v>
      </c>
      <c r="E15" s="61">
        <f>市郡別部数表!I249</f>
        <v>710</v>
      </c>
      <c r="F15" s="62">
        <f>市郡別部数表!J249</f>
        <v>0</v>
      </c>
      <c r="G15" s="61">
        <f>市郡別部数表!L249</f>
        <v>70</v>
      </c>
      <c r="H15" s="62">
        <f>市郡別部数表!M249</f>
        <v>0</v>
      </c>
      <c r="I15" s="61">
        <f>市郡別部数表!O249</f>
        <v>30</v>
      </c>
      <c r="J15" s="62">
        <f>市郡別部数表!P249</f>
        <v>0</v>
      </c>
      <c r="K15" s="61"/>
      <c r="L15" s="62"/>
      <c r="M15" s="63">
        <f>市郡別部数表!R249</f>
        <v>70</v>
      </c>
      <c r="N15" s="64">
        <f>市郡別部数表!S249</f>
        <v>0</v>
      </c>
      <c r="O15" s="65"/>
      <c r="P15" s="66"/>
      <c r="Q15" s="67"/>
      <c r="R15" s="64"/>
      <c r="S15" s="61">
        <f t="shared" si="0"/>
        <v>3600</v>
      </c>
      <c r="T15" s="68">
        <f t="shared" si="1"/>
        <v>0</v>
      </c>
    </row>
    <row r="16" spans="2:46" ht="21" customHeight="1">
      <c r="B16" s="60" t="s">
        <v>44</v>
      </c>
      <c r="C16" s="61">
        <f>市郡別部数表!F261</f>
        <v>1330</v>
      </c>
      <c r="D16" s="62">
        <f>市郡別部数表!G261</f>
        <v>0</v>
      </c>
      <c r="E16" s="61">
        <f>市郡別部数表!I261</f>
        <v>20</v>
      </c>
      <c r="F16" s="62">
        <f>市郡別部数表!J261</f>
        <v>0</v>
      </c>
      <c r="G16" s="61">
        <f>市郡別部数表!L261</f>
        <v>10</v>
      </c>
      <c r="H16" s="62">
        <f>市郡別部数表!M261</f>
        <v>0</v>
      </c>
      <c r="I16" s="61">
        <f>市郡別部数表!O261</f>
        <v>10</v>
      </c>
      <c r="J16" s="62">
        <f>市郡別部数表!P261</f>
        <v>0</v>
      </c>
      <c r="K16" s="61"/>
      <c r="L16" s="62"/>
      <c r="M16" s="63">
        <f>市郡別部数表!R261</f>
        <v>20</v>
      </c>
      <c r="N16" s="64">
        <f>市郡別部数表!S261</f>
        <v>0</v>
      </c>
      <c r="O16" s="65"/>
      <c r="P16" s="66"/>
      <c r="Q16" s="67"/>
      <c r="R16" s="64"/>
      <c r="S16" s="61">
        <f t="shared" si="0"/>
        <v>1390</v>
      </c>
      <c r="T16" s="68">
        <f t="shared" si="1"/>
        <v>0</v>
      </c>
    </row>
    <row r="17" spans="2:256" ht="21" customHeight="1">
      <c r="B17" s="69" t="s">
        <v>45</v>
      </c>
      <c r="C17" s="61">
        <f>市郡別部数表!F276</f>
        <v>6900</v>
      </c>
      <c r="D17" s="62">
        <f>市郡別部数表!G276</f>
        <v>0</v>
      </c>
      <c r="E17" s="61">
        <f>市郡別部数表!I276</f>
        <v>1000</v>
      </c>
      <c r="F17" s="62">
        <f>市郡別部数表!J276</f>
        <v>0</v>
      </c>
      <c r="G17" s="61">
        <f>市郡別部数表!L276</f>
        <v>340</v>
      </c>
      <c r="H17" s="62">
        <f>市郡別部数表!M276</f>
        <v>0</v>
      </c>
      <c r="I17" s="61">
        <f>市郡別部数表!O276</f>
        <v>110</v>
      </c>
      <c r="J17" s="62">
        <f>市郡別部数表!P276</f>
        <v>0</v>
      </c>
      <c r="K17" s="61"/>
      <c r="L17" s="62"/>
      <c r="M17" s="63">
        <f>市郡別部数表!R276</f>
        <v>190</v>
      </c>
      <c r="N17" s="64">
        <f>市郡別部数表!S276</f>
        <v>0</v>
      </c>
      <c r="O17" s="65"/>
      <c r="P17" s="66"/>
      <c r="Q17" s="67"/>
      <c r="R17" s="64"/>
      <c r="S17" s="61">
        <f t="shared" si="0"/>
        <v>8540</v>
      </c>
      <c r="T17" s="68">
        <f t="shared" si="1"/>
        <v>0</v>
      </c>
    </row>
    <row r="18" spans="2:256" ht="21" customHeight="1">
      <c r="B18" s="60" t="s">
        <v>46</v>
      </c>
      <c r="C18" s="61">
        <f>市郡別部数表!F289</f>
        <v>3380</v>
      </c>
      <c r="D18" s="62">
        <f>市郡別部数表!G289</f>
        <v>0</v>
      </c>
      <c r="E18" s="61">
        <f>市郡別部数表!I289</f>
        <v>70</v>
      </c>
      <c r="F18" s="62">
        <f>市郡別部数表!J289</f>
        <v>0</v>
      </c>
      <c r="G18" s="61">
        <f>市郡別部数表!L289</f>
        <v>80</v>
      </c>
      <c r="H18" s="62">
        <f>市郡別部数表!M289</f>
        <v>0</v>
      </c>
      <c r="I18" s="61">
        <f>市郡別部数表!O289</f>
        <v>30</v>
      </c>
      <c r="J18" s="62">
        <f>市郡別部数表!P289</f>
        <v>0</v>
      </c>
      <c r="K18" s="61"/>
      <c r="L18" s="62"/>
      <c r="M18" s="63">
        <f>市郡別部数表!R289</f>
        <v>40</v>
      </c>
      <c r="N18" s="64">
        <f>市郡別部数表!S289</f>
        <v>0</v>
      </c>
      <c r="O18" s="65"/>
      <c r="P18" s="66"/>
      <c r="Q18" s="67"/>
      <c r="R18" s="64"/>
      <c r="S18" s="61">
        <f t="shared" si="0"/>
        <v>3600</v>
      </c>
      <c r="T18" s="68">
        <f t="shared" si="1"/>
        <v>0</v>
      </c>
    </row>
    <row r="19" spans="2:256" s="81" customFormat="1" ht="21" customHeight="1">
      <c r="B19" s="72" t="s">
        <v>47</v>
      </c>
      <c r="C19" s="73">
        <f>市郡別部数表!F301</f>
        <v>4070</v>
      </c>
      <c r="D19" s="74">
        <f>市郡別部数表!G301</f>
        <v>0</v>
      </c>
      <c r="E19" s="73">
        <f>市郡別部数表!I301</f>
        <v>120</v>
      </c>
      <c r="F19" s="74">
        <f>市郡別部数表!J301</f>
        <v>0</v>
      </c>
      <c r="G19" s="73">
        <f>市郡別部数表!L301</f>
        <v>140</v>
      </c>
      <c r="H19" s="74">
        <f>市郡別部数表!M301</f>
        <v>0</v>
      </c>
      <c r="I19" s="73">
        <f>市郡別部数表!O301</f>
        <v>30</v>
      </c>
      <c r="J19" s="74">
        <f>市郡別部数表!P301</f>
        <v>0</v>
      </c>
      <c r="K19" s="73"/>
      <c r="L19" s="74"/>
      <c r="M19" s="75">
        <f>市郡別部数表!R301</f>
        <v>70</v>
      </c>
      <c r="N19" s="76">
        <f>市郡別部数表!S301</f>
        <v>0</v>
      </c>
      <c r="O19" s="77"/>
      <c r="P19" s="78"/>
      <c r="Q19" s="79"/>
      <c r="R19" s="76"/>
      <c r="S19" s="73">
        <f t="shared" si="0"/>
        <v>4430</v>
      </c>
      <c r="T19" s="80">
        <f t="shared" si="1"/>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2:256" s="81" customFormat="1" ht="21" customHeight="1">
      <c r="B20" s="72" t="s">
        <v>48</v>
      </c>
      <c r="C20" s="73">
        <f>市郡別部数表!F320</f>
        <v>1370</v>
      </c>
      <c r="D20" s="74">
        <f>市郡別部数表!G320</f>
        <v>0</v>
      </c>
      <c r="E20" s="73">
        <f>市郡別部数表!I320</f>
        <v>60</v>
      </c>
      <c r="F20" s="74">
        <f>市郡別部数表!J320</f>
        <v>0</v>
      </c>
      <c r="G20" s="73">
        <f>市郡別部数表!L320</f>
        <v>30</v>
      </c>
      <c r="H20" s="74">
        <f>市郡別部数表!M320</f>
        <v>0</v>
      </c>
      <c r="I20" s="73">
        <f>市郡別部数表!O320</f>
        <v>10</v>
      </c>
      <c r="J20" s="74">
        <f>市郡別部数表!P320</f>
        <v>0</v>
      </c>
      <c r="K20" s="73"/>
      <c r="L20" s="74"/>
      <c r="M20" s="75">
        <f>市郡別部数表!R320</f>
        <v>30</v>
      </c>
      <c r="N20" s="76">
        <f>市郡別部数表!S320</f>
        <v>0</v>
      </c>
      <c r="O20" s="77"/>
      <c r="P20" s="78"/>
      <c r="Q20" s="79"/>
      <c r="R20" s="76"/>
      <c r="S20" s="73">
        <f>C20+E20+G20+I20+K20+M20+Q20+O20</f>
        <v>1500</v>
      </c>
      <c r="T20" s="80">
        <f t="shared" si="1"/>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2:256" s="81" customFormat="1" ht="21" customHeight="1">
      <c r="B21" s="82" t="s">
        <v>49</v>
      </c>
      <c r="C21" s="73">
        <f>市郡別部数表!F336</f>
        <v>10100</v>
      </c>
      <c r="D21" s="74">
        <f>市郡別部数表!G336</f>
        <v>0</v>
      </c>
      <c r="E21" s="73">
        <f>市郡別部数表!I336</f>
        <v>1070</v>
      </c>
      <c r="F21" s="74">
        <f>市郡別部数表!J336</f>
        <v>0</v>
      </c>
      <c r="G21" s="73">
        <f>市郡別部数表!L336</f>
        <v>430</v>
      </c>
      <c r="H21" s="74">
        <f>市郡別部数表!M336</f>
        <v>0</v>
      </c>
      <c r="I21" s="73">
        <f>市郡別部数表!O336</f>
        <v>80</v>
      </c>
      <c r="J21" s="74">
        <f>市郡別部数表!P336</f>
        <v>0</v>
      </c>
      <c r="K21" s="73"/>
      <c r="L21" s="74"/>
      <c r="M21" s="75">
        <f>市郡別部数表!R336</f>
        <v>230</v>
      </c>
      <c r="N21" s="76">
        <f>市郡別部数表!S336</f>
        <v>0</v>
      </c>
      <c r="O21" s="77"/>
      <c r="P21" s="78"/>
      <c r="Q21" s="79"/>
      <c r="R21" s="76"/>
      <c r="S21" s="73">
        <f t="shared" si="0"/>
        <v>11910</v>
      </c>
      <c r="T21" s="80">
        <f t="shared" si="1"/>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2:256" s="81" customFormat="1" ht="21" customHeight="1">
      <c r="B22" s="82" t="s">
        <v>50</v>
      </c>
      <c r="C22" s="73">
        <f>市郡別部数表!F360</f>
        <v>13720</v>
      </c>
      <c r="D22" s="74">
        <f>市郡別部数表!G360</f>
        <v>0</v>
      </c>
      <c r="E22" s="73">
        <f>市郡別部数表!I360</f>
        <v>2020</v>
      </c>
      <c r="F22" s="74">
        <f>市郡別部数表!J360</f>
        <v>0</v>
      </c>
      <c r="G22" s="73">
        <f>市郡別部数表!L360</f>
        <v>530</v>
      </c>
      <c r="H22" s="74">
        <f>市郡別部数表!M360</f>
        <v>0</v>
      </c>
      <c r="I22" s="73">
        <f>市郡別部数表!O360</f>
        <v>100</v>
      </c>
      <c r="J22" s="74">
        <f>市郡別部数表!P360</f>
        <v>0</v>
      </c>
      <c r="K22" s="73"/>
      <c r="L22" s="74"/>
      <c r="M22" s="75">
        <f>市郡別部数表!R360</f>
        <v>410</v>
      </c>
      <c r="N22" s="76">
        <f>市郡別部数表!S360</f>
        <v>0</v>
      </c>
      <c r="O22" s="77"/>
      <c r="P22" s="78"/>
      <c r="Q22" s="79"/>
      <c r="R22" s="76"/>
      <c r="S22" s="73">
        <f t="shared" si="0"/>
        <v>16780</v>
      </c>
      <c r="T22" s="80">
        <f t="shared" si="1"/>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2:256" ht="21" customHeight="1">
      <c r="B23" s="60" t="s">
        <v>51</v>
      </c>
      <c r="C23" s="61">
        <f>市郡別部数表!F377</f>
        <v>4770</v>
      </c>
      <c r="D23" s="62">
        <f>市郡別部数表!G377</f>
        <v>0</v>
      </c>
      <c r="E23" s="61">
        <f>市郡別部数表!I377</f>
        <v>150</v>
      </c>
      <c r="F23" s="62">
        <f>市郡別部数表!J377</f>
        <v>0</v>
      </c>
      <c r="G23" s="61">
        <f>市郡別部数表!L377</f>
        <v>120</v>
      </c>
      <c r="H23" s="62">
        <f>市郡別部数表!M377</f>
        <v>0</v>
      </c>
      <c r="I23" s="61">
        <f>市郡別部数表!O377</f>
        <v>20</v>
      </c>
      <c r="J23" s="62">
        <f>市郡別部数表!P377</f>
        <v>0</v>
      </c>
      <c r="K23" s="61"/>
      <c r="L23" s="62"/>
      <c r="M23" s="61">
        <f>市郡別部数表!R377</f>
        <v>90</v>
      </c>
      <c r="N23" s="64">
        <f>市郡別部数表!S377</f>
        <v>0</v>
      </c>
      <c r="O23" s="65"/>
      <c r="P23" s="66"/>
      <c r="Q23" s="67"/>
      <c r="R23" s="64"/>
      <c r="S23" s="61">
        <f t="shared" si="0"/>
        <v>5150</v>
      </c>
      <c r="T23" s="68">
        <f t="shared" si="1"/>
        <v>0</v>
      </c>
    </row>
    <row r="24" spans="2:256" ht="21" customHeight="1">
      <c r="B24" s="60" t="s">
        <v>52</v>
      </c>
      <c r="C24" s="61">
        <f>市郡別部数表!F388</f>
        <v>2420</v>
      </c>
      <c r="D24" s="62">
        <f>市郡別部数表!G388</f>
        <v>0</v>
      </c>
      <c r="E24" s="61">
        <f>市郡別部数表!I388</f>
        <v>60</v>
      </c>
      <c r="F24" s="62">
        <f>市郡別部数表!J388</f>
        <v>0</v>
      </c>
      <c r="G24" s="61">
        <f>市郡別部数表!L388</f>
        <v>50</v>
      </c>
      <c r="H24" s="62">
        <f>市郡別部数表!M388</f>
        <v>0</v>
      </c>
      <c r="I24" s="61">
        <f>市郡別部数表!O388</f>
        <v>20</v>
      </c>
      <c r="J24" s="62">
        <f>市郡別部数表!P388</f>
        <v>0</v>
      </c>
      <c r="K24" s="61"/>
      <c r="L24" s="62"/>
      <c r="M24" s="61">
        <f>市郡別部数表!R388</f>
        <v>30</v>
      </c>
      <c r="N24" s="64">
        <f>市郡別部数表!S388</f>
        <v>0</v>
      </c>
      <c r="O24" s="65"/>
      <c r="P24" s="66"/>
      <c r="Q24" s="67"/>
      <c r="R24" s="64"/>
      <c r="S24" s="61">
        <f t="shared" si="0"/>
        <v>2580</v>
      </c>
      <c r="T24" s="68">
        <f t="shared" si="1"/>
        <v>0</v>
      </c>
    </row>
    <row r="25" spans="2:256" ht="21" customHeight="1">
      <c r="B25" s="69" t="s">
        <v>53</v>
      </c>
      <c r="C25" s="61">
        <f>市郡別部数表!F434</f>
        <v>11620</v>
      </c>
      <c r="D25" s="62">
        <f>市郡別部数表!G434</f>
        <v>0</v>
      </c>
      <c r="E25" s="61">
        <f>市郡別部数表!I434</f>
        <v>900</v>
      </c>
      <c r="F25" s="62">
        <f>市郡別部数表!J434</f>
        <v>0</v>
      </c>
      <c r="G25" s="61">
        <f>市郡別部数表!L434</f>
        <v>310</v>
      </c>
      <c r="H25" s="62">
        <f>市郡別部数表!M434</f>
        <v>0</v>
      </c>
      <c r="I25" s="61">
        <f>市郡別部数表!O434</f>
        <v>120</v>
      </c>
      <c r="J25" s="62">
        <f>市郡別部数表!P434</f>
        <v>0</v>
      </c>
      <c r="K25" s="61"/>
      <c r="L25" s="62"/>
      <c r="M25" s="61">
        <f>市郡別部数表!R434</f>
        <v>290</v>
      </c>
      <c r="N25" s="64">
        <f>市郡別部数表!S434</f>
        <v>0</v>
      </c>
      <c r="O25" s="65"/>
      <c r="P25" s="66"/>
      <c r="Q25" s="67"/>
      <c r="R25" s="64"/>
      <c r="S25" s="61">
        <f t="shared" si="0"/>
        <v>13240</v>
      </c>
      <c r="T25" s="68">
        <f t="shared" si="1"/>
        <v>0</v>
      </c>
    </row>
    <row r="26" spans="2:256" ht="21" customHeight="1">
      <c r="B26" s="69" t="s">
        <v>54</v>
      </c>
      <c r="C26" s="61">
        <f>市郡別部数表!F446</f>
        <v>3080</v>
      </c>
      <c r="D26" s="62">
        <f>市郡別部数表!G446</f>
        <v>0</v>
      </c>
      <c r="E26" s="61">
        <f>市郡別部数表!I446</f>
        <v>80</v>
      </c>
      <c r="F26" s="62">
        <f>市郡別部数表!J446</f>
        <v>0</v>
      </c>
      <c r="G26" s="61">
        <f>市郡別部数表!L446</f>
        <v>80</v>
      </c>
      <c r="H26" s="62">
        <f>市郡別部数表!M446</f>
        <v>0</v>
      </c>
      <c r="I26" s="61">
        <f>市郡別部数表!O446</f>
        <v>20</v>
      </c>
      <c r="J26" s="62">
        <f>市郡別部数表!P446</f>
        <v>0</v>
      </c>
      <c r="K26" s="61"/>
      <c r="L26" s="62"/>
      <c r="M26" s="61">
        <f>市郡別部数表!R446</f>
        <v>100</v>
      </c>
      <c r="N26" s="64">
        <f>市郡別部数表!S446</f>
        <v>0</v>
      </c>
      <c r="O26" s="65"/>
      <c r="P26" s="66"/>
      <c r="Q26" s="67"/>
      <c r="R26" s="64"/>
      <c r="S26" s="61">
        <f t="shared" si="0"/>
        <v>3360</v>
      </c>
      <c r="T26" s="68">
        <f t="shared" si="1"/>
        <v>0</v>
      </c>
    </row>
    <row r="27" spans="2:256" ht="21" customHeight="1">
      <c r="B27" s="69" t="s">
        <v>55</v>
      </c>
      <c r="C27" s="61">
        <f>市郡別部数表!F457</f>
        <v>2060</v>
      </c>
      <c r="D27" s="62">
        <f>市郡別部数表!G457</f>
        <v>0</v>
      </c>
      <c r="E27" s="61">
        <f>市郡別部数表!I457</f>
        <v>90</v>
      </c>
      <c r="F27" s="62">
        <f>市郡別部数表!J457</f>
        <v>0</v>
      </c>
      <c r="G27" s="61">
        <f>市郡別部数表!L457</f>
        <v>70</v>
      </c>
      <c r="H27" s="62">
        <f>市郡別部数表!M457</f>
        <v>0</v>
      </c>
      <c r="I27" s="61">
        <f>市郡別部数表!O457</f>
        <v>20</v>
      </c>
      <c r="J27" s="62">
        <f>市郡別部数表!P457</f>
        <v>0</v>
      </c>
      <c r="K27" s="61"/>
      <c r="L27" s="62"/>
      <c r="M27" s="61">
        <f>市郡別部数表!R457</f>
        <v>50</v>
      </c>
      <c r="N27" s="64">
        <f>市郡別部数表!S457</f>
        <v>0</v>
      </c>
      <c r="O27" s="65"/>
      <c r="P27" s="66"/>
      <c r="Q27" s="67"/>
      <c r="R27" s="64"/>
      <c r="S27" s="61">
        <f t="shared" si="0"/>
        <v>2290</v>
      </c>
      <c r="T27" s="68">
        <f t="shared" si="1"/>
        <v>0</v>
      </c>
    </row>
    <row r="28" spans="2:256" ht="21" customHeight="1">
      <c r="B28" s="60" t="s">
        <v>56</v>
      </c>
      <c r="C28" s="61">
        <f>市郡別部数表!F481</f>
        <v>4840</v>
      </c>
      <c r="D28" s="62">
        <f>市郡別部数表!G481</f>
        <v>0</v>
      </c>
      <c r="E28" s="61">
        <f>市郡別部数表!I481</f>
        <v>140</v>
      </c>
      <c r="F28" s="62">
        <f>市郡別部数表!J481</f>
        <v>0</v>
      </c>
      <c r="G28" s="61">
        <f>市郡別部数表!L481</f>
        <v>80</v>
      </c>
      <c r="H28" s="62">
        <f>市郡別部数表!M481</f>
        <v>0</v>
      </c>
      <c r="I28" s="61">
        <f>市郡別部数表!O481</f>
        <v>30</v>
      </c>
      <c r="J28" s="62">
        <f>市郡別部数表!P481</f>
        <v>0</v>
      </c>
      <c r="K28" s="61"/>
      <c r="L28" s="62"/>
      <c r="M28" s="61">
        <f>市郡別部数表!R481</f>
        <v>90</v>
      </c>
      <c r="N28" s="64">
        <f>市郡別部数表!S481</f>
        <v>0</v>
      </c>
      <c r="O28" s="65"/>
      <c r="P28" s="66"/>
      <c r="Q28" s="83"/>
      <c r="R28" s="64"/>
      <c r="S28" s="61">
        <f t="shared" si="0"/>
        <v>5180</v>
      </c>
      <c r="T28" s="68">
        <f t="shared" si="1"/>
        <v>0</v>
      </c>
    </row>
    <row r="29" spans="2:256" ht="21" customHeight="1">
      <c r="B29" s="69" t="s">
        <v>57</v>
      </c>
      <c r="C29" s="61">
        <f>市郡別部数表!F491</f>
        <v>980</v>
      </c>
      <c r="D29" s="62">
        <f>市郡別部数表!G491</f>
        <v>0</v>
      </c>
      <c r="E29" s="61">
        <f>市郡別部数表!I491</f>
        <v>80</v>
      </c>
      <c r="F29" s="62">
        <f>市郡別部数表!J491</f>
        <v>0</v>
      </c>
      <c r="G29" s="61">
        <f>市郡別部数表!L491</f>
        <v>30</v>
      </c>
      <c r="H29" s="62">
        <f>市郡別部数表!M491</f>
        <v>0</v>
      </c>
      <c r="I29" s="61">
        <f>市郡別部数表!O491</f>
        <v>10</v>
      </c>
      <c r="J29" s="62">
        <f>市郡別部数表!P491</f>
        <v>0</v>
      </c>
      <c r="K29" s="61"/>
      <c r="L29" s="62"/>
      <c r="M29" s="61">
        <f>市郡別部数表!R491</f>
        <v>30</v>
      </c>
      <c r="N29" s="64">
        <f>市郡別部数表!S491</f>
        <v>0</v>
      </c>
      <c r="O29" s="84"/>
      <c r="P29" s="66"/>
      <c r="Q29" s="84"/>
      <c r="R29" s="64"/>
      <c r="S29" s="61">
        <f t="shared" si="0"/>
        <v>1130</v>
      </c>
      <c r="T29" s="68">
        <f t="shared" si="1"/>
        <v>0</v>
      </c>
    </row>
    <row r="30" spans="2:256" ht="21" customHeight="1">
      <c r="B30" s="69" t="s">
        <v>58</v>
      </c>
      <c r="C30" s="61">
        <f>市郡別部数表!F504</f>
        <v>1860</v>
      </c>
      <c r="D30" s="62">
        <f>市郡別部数表!G504</f>
        <v>0</v>
      </c>
      <c r="E30" s="61">
        <f>市郡別部数表!I504</f>
        <v>100</v>
      </c>
      <c r="F30" s="62">
        <f>市郡別部数表!J504</f>
        <v>0</v>
      </c>
      <c r="G30" s="61">
        <f>市郡別部数表!L504</f>
        <v>60</v>
      </c>
      <c r="H30" s="62">
        <f>市郡別部数表!M504</f>
        <v>0</v>
      </c>
      <c r="I30" s="61">
        <f>市郡別部数表!O504</f>
        <v>30</v>
      </c>
      <c r="J30" s="62">
        <f>市郡別部数表!P504</f>
        <v>0</v>
      </c>
      <c r="K30" s="61"/>
      <c r="L30" s="62"/>
      <c r="M30" s="61">
        <f>市郡別部数表!R504</f>
        <v>50</v>
      </c>
      <c r="N30" s="62">
        <f>市郡別部数表!S504</f>
        <v>0</v>
      </c>
      <c r="O30" s="85"/>
      <c r="P30" s="86"/>
      <c r="Q30" s="85"/>
      <c r="R30" s="86"/>
      <c r="S30" s="61">
        <f t="shared" si="0"/>
        <v>2100</v>
      </c>
      <c r="T30" s="68">
        <f>D30+F30+H30+J30+L30+N30+P30+R30</f>
        <v>0</v>
      </c>
    </row>
    <row r="31" spans="2:256" ht="21" customHeight="1">
      <c r="B31" s="69" t="s">
        <v>59</v>
      </c>
      <c r="C31" s="61">
        <f>市郡別部数表!I538</f>
        <v>460</v>
      </c>
      <c r="D31" s="62">
        <f>市郡別部数表!J538</f>
        <v>0</v>
      </c>
      <c r="E31" s="61">
        <f>市郡別部数表!L528</f>
        <v>80</v>
      </c>
      <c r="F31" s="62">
        <f>市郡別部数表!M528</f>
        <v>0</v>
      </c>
      <c r="G31" s="61">
        <f>市郡別部数表!L538</f>
        <v>100</v>
      </c>
      <c r="H31" s="62">
        <f>市郡別部数表!M538</f>
        <v>0</v>
      </c>
      <c r="I31" s="61">
        <f>市郡別部数表!O538</f>
        <v>20</v>
      </c>
      <c r="J31" s="62">
        <f>市郡別部数表!P538</f>
        <v>0</v>
      </c>
      <c r="K31" s="61"/>
      <c r="L31" s="62"/>
      <c r="M31" s="63">
        <f>市郡別部数表!R538</f>
        <v>120</v>
      </c>
      <c r="N31" s="62">
        <f>市郡別部数表!S538</f>
        <v>0</v>
      </c>
      <c r="O31" s="61">
        <f>市郡別部数表!C538</f>
        <v>4485</v>
      </c>
      <c r="P31" s="62">
        <f>市郡別部数表!D538</f>
        <v>0</v>
      </c>
      <c r="Q31" s="61">
        <f>市郡別部数表!F538</f>
        <v>11130</v>
      </c>
      <c r="R31" s="62">
        <f>市郡別部数表!G538</f>
        <v>0</v>
      </c>
      <c r="S31" s="61">
        <f>C31+E31+G31+I31+K31+M31+Q31+O31</f>
        <v>16395</v>
      </c>
      <c r="T31" s="68">
        <f>D31+F31+H31+J31+L31+N31+P31+R31</f>
        <v>0</v>
      </c>
    </row>
    <row r="32" spans="2:256" ht="21" customHeight="1">
      <c r="B32" s="87" t="s">
        <v>60</v>
      </c>
      <c r="C32" s="88">
        <f>市郡別部数表!I562</f>
        <v>1020</v>
      </c>
      <c r="D32" s="89">
        <f>市郡別部数表!J562</f>
        <v>0</v>
      </c>
      <c r="E32" s="88">
        <f>市郡別部数表!L551</f>
        <v>70</v>
      </c>
      <c r="F32" s="89">
        <f>市郡別部数表!M551</f>
        <v>0</v>
      </c>
      <c r="G32" s="88">
        <f>市郡別部数表!L562</f>
        <v>130</v>
      </c>
      <c r="H32" s="89">
        <f>市郡別部数表!M562</f>
        <v>0</v>
      </c>
      <c r="I32" s="88">
        <f>市郡別部数表!O562</f>
        <v>0</v>
      </c>
      <c r="J32" s="89">
        <f>市郡別部数表!P562</f>
        <v>0</v>
      </c>
      <c r="K32" s="88"/>
      <c r="L32" s="89"/>
      <c r="M32" s="90">
        <f>市郡別部数表!R562</f>
        <v>110</v>
      </c>
      <c r="N32" s="89">
        <f>市郡別部数表!S562</f>
        <v>0</v>
      </c>
      <c r="O32" s="88">
        <f>市郡別部数表!C562</f>
        <v>2935</v>
      </c>
      <c r="P32" s="89">
        <f>市郡別部数表!D562</f>
        <v>0</v>
      </c>
      <c r="Q32" s="88">
        <f>市郡別部数表!F562</f>
        <v>9870</v>
      </c>
      <c r="R32" s="89">
        <f>市郡別部数表!G562</f>
        <v>0</v>
      </c>
      <c r="S32" s="91">
        <f t="shared" si="0"/>
        <v>14135</v>
      </c>
      <c r="T32" s="92">
        <f>D32+F32+H32+J32+L32+N32+P32+R32</f>
        <v>0</v>
      </c>
    </row>
    <row r="33" spans="2:20" ht="21" customHeight="1">
      <c r="B33" s="93" t="s">
        <v>61</v>
      </c>
      <c r="C33" s="88">
        <f>SUM(C5:C32)-SUM(C6:C7)</f>
        <v>206850</v>
      </c>
      <c r="D33" s="89">
        <f>+SUM(D6:D32)</f>
        <v>0</v>
      </c>
      <c r="E33" s="88">
        <f t="shared" ref="E33:Q33" si="2">SUM(E5:E32)-SUM(E6:E7)</f>
        <v>14980</v>
      </c>
      <c r="F33" s="89">
        <f>+SUM(F6:F32)</f>
        <v>0</v>
      </c>
      <c r="G33" s="88">
        <f t="shared" si="2"/>
        <v>7850</v>
      </c>
      <c r="H33" s="89">
        <f>+SUM(H6:H32)</f>
        <v>0</v>
      </c>
      <c r="I33" s="88">
        <f t="shared" si="2"/>
        <v>1690</v>
      </c>
      <c r="J33" s="89">
        <f>+SUM(J6:J32)</f>
        <v>0</v>
      </c>
      <c r="K33" s="88">
        <f t="shared" si="2"/>
        <v>0</v>
      </c>
      <c r="L33" s="89">
        <f>+SUM(L6:L32)</f>
        <v>0</v>
      </c>
      <c r="M33" s="88">
        <f t="shared" si="2"/>
        <v>7080</v>
      </c>
      <c r="N33" s="89">
        <f>+SUM(N6:N32)</f>
        <v>0</v>
      </c>
      <c r="O33" s="88">
        <f t="shared" si="2"/>
        <v>7420</v>
      </c>
      <c r="P33" s="89">
        <f>+SUM(P6:P32)</f>
        <v>0</v>
      </c>
      <c r="Q33" s="88">
        <f t="shared" si="2"/>
        <v>21000</v>
      </c>
      <c r="R33" s="89">
        <f>+SUM(R6:R32)</f>
        <v>0</v>
      </c>
      <c r="S33" s="88">
        <f>+SUM(S6:S32)</f>
        <v>266870</v>
      </c>
      <c r="T33" s="94">
        <f>+SUM(T6:T32)</f>
        <v>0</v>
      </c>
    </row>
    <row r="34" spans="2:20" ht="15" customHeight="1">
      <c r="B34" s="95"/>
      <c r="C34" s="17"/>
      <c r="D34" s="17"/>
      <c r="E34" s="17"/>
      <c r="F34" s="17"/>
      <c r="G34" s="17"/>
      <c r="H34" s="17"/>
      <c r="I34" s="17"/>
      <c r="J34" s="17"/>
      <c r="K34" s="17"/>
      <c r="L34" s="17"/>
      <c r="M34" s="17"/>
      <c r="N34" s="17"/>
      <c r="O34" s="17"/>
      <c r="P34" s="17"/>
      <c r="Q34" s="17"/>
      <c r="R34" s="859">
        <v>46082</v>
      </c>
      <c r="S34" s="860"/>
      <c r="T34" s="860"/>
    </row>
    <row r="35" spans="2:20" ht="9" customHeight="1">
      <c r="B35" s="17"/>
      <c r="C35" s="96"/>
      <c r="D35" s="17"/>
      <c r="E35" s="17"/>
      <c r="F35" s="17"/>
      <c r="G35" s="17"/>
      <c r="H35" s="17"/>
      <c r="I35" s="17"/>
      <c r="J35" s="17"/>
      <c r="K35" s="17"/>
      <c r="L35" s="96"/>
      <c r="M35" s="17"/>
      <c r="N35" s="17"/>
      <c r="O35" s="17"/>
      <c r="P35" s="17"/>
      <c r="Q35" s="17"/>
      <c r="R35" s="17"/>
      <c r="S35" s="17"/>
      <c r="T35" s="17"/>
    </row>
    <row r="36" spans="2:20" ht="9" customHeight="1">
      <c r="B36" s="17"/>
      <c r="C36" s="17"/>
      <c r="D36" s="17"/>
      <c r="E36" s="17"/>
      <c r="F36" s="97"/>
      <c r="G36" s="17"/>
      <c r="H36" s="17"/>
      <c r="I36" s="17"/>
      <c r="J36" s="17"/>
      <c r="K36" s="17"/>
      <c r="L36" s="17"/>
      <c r="M36" s="17"/>
      <c r="N36" s="17"/>
      <c r="O36" s="17"/>
      <c r="P36" s="17"/>
      <c r="Q36" s="97"/>
      <c r="R36" s="17"/>
      <c r="S36" s="17"/>
      <c r="T36" s="17"/>
    </row>
  </sheetData>
  <sheetProtection sheet="1" objects="1" scenarios="1"/>
  <mergeCells count="1">
    <mergeCell ref="R34:T34"/>
  </mergeCells>
  <phoneticPr fontId="3"/>
  <pageMargins left="0.55118110236220474" right="0.19685039370078741" top="0.59055118110236227" bottom="0.31496062992125984" header="0.78740157480314965"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ご活用について</vt:lpstr>
      <vt:lpstr>市郡別部数表</vt:lpstr>
      <vt:lpstr>新聞別部数</vt:lpstr>
      <vt:lpstr>県下新聞別集計</vt:lpstr>
      <vt:lpstr>ご活用について!Print_Area</vt:lpstr>
      <vt:lpstr>県下新聞別集計!Print_Area</vt:lpstr>
      <vt:lpstr>新聞別部数!Print_Area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2026-02-24T07:28:33Z</dcterms:created>
  <dcterms:modified xsi:type="dcterms:W3CDTF">2026-02-25T05:05:50Z</dcterms:modified>
</cp:coreProperties>
</file>